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dmitry_belov_intel_com/Documents/Desktop/RAN4/RAN4 98bis - April 2021/03 Meeting/[98-bis-e][318] V2X_Demod_Part2/Simulation results/"/>
    </mc:Choice>
  </mc:AlternateContent>
  <xr:revisionPtr revIDLastSave="10" documentId="8_{0EE3C0B7-BBF7-4CFB-8FAA-595B6DC844B3}" xr6:coauthVersionLast="45" xr6:coauthVersionMax="45" xr10:uidLastSave="{B39F3BC5-3625-4315-B874-F584E8FB2687}"/>
  <bookViews>
    <workbookView xWindow="-120" yWindow="-120" windowWidth="29040" windowHeight="15840" tabRatio="833" activeTab="1" xr2:uid="{00000000-000D-0000-FFFF-FFFF00000000}"/>
  </bookViews>
  <sheets>
    <sheet name="Title" sheetId="1" r:id="rId1"/>
    <sheet name="Summary" sheetId="2" r:id="rId2"/>
    <sheet name="PowerImb" sheetId="12" r:id="rId3"/>
    <sheet name="HARQ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" l="1"/>
  <c r="L19" i="2" s="1"/>
  <c r="I19" i="2"/>
  <c r="H19" i="2"/>
  <c r="E25" i="13" l="1"/>
  <c r="B25" i="13" l="1" a="1"/>
  <c r="B25" i="13" s="1"/>
  <c r="C25" i="13" a="1"/>
  <c r="C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M25" i="13" a="1"/>
  <c r="M25" i="13" s="1"/>
  <c r="E14" i="2" l="1"/>
  <c r="E15" i="2"/>
  <c r="F14" i="2"/>
  <c r="F15" i="2"/>
  <c r="G14" i="2"/>
  <c r="G15" i="2"/>
  <c r="J8" i="2"/>
  <c r="I8" i="2"/>
  <c r="H8" i="2"/>
  <c r="B14" i="2"/>
  <c r="D15" i="2"/>
  <c r="D14" i="2"/>
  <c r="C15" i="2"/>
  <c r="C14" i="2"/>
  <c r="B15" i="2"/>
  <c r="C32" i="12" a="1"/>
  <c r="C32" i="12" s="1"/>
  <c r="C4" i="2" s="1"/>
  <c r="D32" i="12" a="1"/>
  <c r="D32" i="12" s="1"/>
  <c r="D4" i="2" s="1"/>
  <c r="E32" i="12" a="1"/>
  <c r="E32" i="12" s="1"/>
  <c r="F32" i="12" a="1"/>
  <c r="F32" i="12" s="1"/>
  <c r="F4" i="2" s="1"/>
  <c r="G32" i="12" a="1"/>
  <c r="G32" i="12" s="1"/>
  <c r="G4" i="2" s="1"/>
  <c r="B32" i="12" a="1"/>
  <c r="B32" i="12" s="1"/>
  <c r="B4" i="2" s="1"/>
  <c r="J15" i="2" l="1"/>
  <c r="H15" i="2"/>
  <c r="I15" i="2"/>
  <c r="J4" i="2"/>
  <c r="H14" i="2"/>
  <c r="H4" i="2"/>
  <c r="I4" i="2"/>
  <c r="J14" i="2" l="1"/>
  <c r="I14" i="2"/>
  <c r="L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<sst xmlns="http://schemas.openxmlformats.org/spreadsheetml/2006/main" count="79" uniqueCount="35">
  <si>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</si>
  <si>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</si>
  <si>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</si>
  <si>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</si>
  <si>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</si>
  <si>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</si>
  <si>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</si>
  <si>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</si>
  <si>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</si>
  <si>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</si>
  <si>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</si>
  <si>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</si>
  <si>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</si>
  <si>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</si>
  <si>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</si>
  <si>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</si>
  <si>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w/o CFO and TO</t>
  </si>
  <si>
    <t>w/ CFO and TO</t>
  </si>
  <si>
    <t>Intel,</t>
  </si>
  <si>
    <t>Company 4,</t>
  </si>
  <si>
    <t>Company 5,</t>
  </si>
  <si>
    <t>Company 6,</t>
  </si>
  <si>
    <t>Without Rx FO and TO</t>
  </si>
  <si>
    <t>Company 3,</t>
  </si>
  <si>
    <t>With Rx FO and TO</t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</si>
  <si>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</si>
  <si>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</si>
  <si>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</si>
  <si>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</si>
  <si>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LG</t>
    <phoneticPr fontId="3" type="noConversion"/>
  </si>
  <si>
    <t>QC</t>
  </si>
  <si>
    <t>Question: in the alignment result, do we exclude the effect from ICS/SINR1 impact then add it back in impairment results, or we should include the ICS/SINR1 impact already in alignment results? QC results is excluding the effect.</t>
  </si>
  <si>
    <t>Alignment results for HARQ buffer Test</t>
  </si>
  <si>
    <t>Impairment results for HARQ buffer Test</t>
  </si>
  <si>
    <t>Company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</si>
</sst>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0" fillId="0" borderId="9" xfId="0" applyNumberFormat="1" applyBorder="1" applyAlignment="1">
      <alignment horizontal="center"/>
    </xf>
    <xf numFmtId="0" fontId="0" fillId="0" borderId="7" xfId="0" applyBorder="1"/>
    <xf numFmtId="164" fontId="0" fillId="0" borderId="0" xfId="0" applyNumberFormat="1"/>
    <xf numFmtId="164" fontId="0" fillId="0" borderId="13" xfId="0" applyNumberFormat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64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0" xfId="0" applyFill="1"/>
    <xf numFmtId="164" fontId="0" fillId="0" borderId="9" xfId="0" applyNumberFormat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4" borderId="0" xfId="0" applyFill="1"/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General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General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0.99939999999999996</c:v>
                </c:pt>
                <c:pt idx="22">
                  <c:v>0.99295</c:v>
                </c:pt>
                <c:pt idx="23">
                  <c:v>0.94579999999999997</c:v>
                </c:pt>
                <c:pt idx="24">
                  <c:v>0.7762</c:v>
                </c:pt>
                <c:pt idx="25">
                  <c:v>0.46245000000000003</c:v>
                </c:pt>
                <c:pt idx="26">
                  <c:v>0.17219999999999999</c:v>
                </c:pt>
                <c:pt idx="27">
                  <c:v>3.6049999999999999E-2</c:v>
                </c:pt>
                <c:pt idx="28">
                  <c:v>4.7499999999999999E-3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62160"/>
        <c:axId val="576558896"/>
      </c:lineChart>
      <c:catAx>
        <c:axId val="57656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58896"/>
        <c:crosses val="autoZero"/>
        <c:auto val="1"/>
        <c:lblAlgn val="ctr"/>
        <c:lblOffset val="100"/>
        <c:noMultiLvlLbl val="0"/>
      </c:catAx>
      <c:valAx>
        <c:axId val="5765588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HARQ!$B$2:$B$3</c:f>
              <c:strCache>
                <c:ptCount val="2"/>
                <c:pt idx="0">
                  <c:v>Intel,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HARQ!$B$4:$B$24</c:f>
              <c:numCache>
                <c:formatCode>General</c:formatCode>
                <c:ptCount val="21"/>
                <c:pt idx="0">
                  <c:v>0.99995999999999996</c:v>
                </c:pt>
                <c:pt idx="1">
                  <c:v>1</c:v>
                </c:pt>
                <c:pt idx="2">
                  <c:v>1</c:v>
                </c:pt>
                <c:pt idx="3">
                  <c:v>0.99995999999999996</c:v>
                </c:pt>
                <c:pt idx="4">
                  <c:v>1</c:v>
                </c:pt>
                <c:pt idx="5">
                  <c:v>0.99995999999999996</c:v>
                </c:pt>
                <c:pt idx="6">
                  <c:v>0.99917999999999996</c:v>
                </c:pt>
                <c:pt idx="7">
                  <c:v>0.98836000000000002</c:v>
                </c:pt>
                <c:pt idx="8">
                  <c:v>0.91551000000000005</c:v>
                </c:pt>
                <c:pt idx="9">
                  <c:v>0.70469000000000004</c:v>
                </c:pt>
                <c:pt idx="10">
                  <c:v>0.40844000000000003</c:v>
                </c:pt>
                <c:pt idx="11">
                  <c:v>0.17496</c:v>
                </c:pt>
                <c:pt idx="12">
                  <c:v>5.9686999999999997E-2</c:v>
                </c:pt>
                <c:pt idx="13">
                  <c:v>1.5897999999999999E-2</c:v>
                </c:pt>
                <c:pt idx="14">
                  <c:v>4.2188E-3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HARQ!$C$2:$C$3</c:f>
              <c:strCache>
                <c:ptCount val="2"/>
                <c:pt idx="0">
                  <c:v>Intel,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HARQ!$C$4:$C$24</c:f>
              <c:numCache>
                <c:formatCode>General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0.99992000000000003</c:v>
                </c:pt>
                <c:pt idx="3">
                  <c:v>0.99995999999999996</c:v>
                </c:pt>
                <c:pt idx="4">
                  <c:v>1</c:v>
                </c:pt>
                <c:pt idx="5">
                  <c:v>1</c:v>
                </c:pt>
                <c:pt idx="6">
                  <c:v>0.99968999999999997</c:v>
                </c:pt>
                <c:pt idx="7">
                  <c:v>0.99370999999999998</c:v>
                </c:pt>
                <c:pt idx="8">
                  <c:v>0.94479999999999997</c:v>
                </c:pt>
                <c:pt idx="9">
                  <c:v>0.76809000000000005</c:v>
                </c:pt>
                <c:pt idx="10">
                  <c:v>0.48161999999999999</c:v>
                </c:pt>
                <c:pt idx="11">
                  <c:v>0.21976000000000001</c:v>
                </c:pt>
                <c:pt idx="12">
                  <c:v>7.3008000000000003E-2</c:v>
                </c:pt>
                <c:pt idx="13">
                  <c:v>1.8671E-2</c:v>
                </c:pt>
                <c:pt idx="14">
                  <c:v>4.7266000000000001E-3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HARQ!$D$2:$D$3</c:f>
              <c:strCache>
                <c:ptCount val="2"/>
                <c:pt idx="0">
                  <c:v>Huawei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HARQ!$D$4:$D$24</c:f>
              <c:numCache>
                <c:formatCode>General</c:formatCode>
                <c:ptCount val="21"/>
                <c:pt idx="10">
                  <c:v>0.2470703125</c:v>
                </c:pt>
                <c:pt idx="11">
                  <c:v>3.7109375E-2</c:v>
                </c:pt>
                <c:pt idx="12">
                  <c:v>9.765625E-4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HARQ!$E$2:$E$3</c:f>
              <c:strCache>
                <c:ptCount val="2"/>
                <c:pt idx="0">
                  <c:v>Huawei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HARQ!$E$4:$E$24</c:f>
              <c:numCache>
                <c:formatCode>General</c:formatCode>
                <c:ptCount val="21"/>
                <c:pt idx="10">
                  <c:v>0.98828125</c:v>
                </c:pt>
                <c:pt idx="11">
                  <c:v>0.9521484375</c:v>
                </c:pt>
                <c:pt idx="12">
                  <c:v>0.8359375</c:v>
                </c:pt>
                <c:pt idx="13">
                  <c:v>0.546875</c:v>
                </c:pt>
                <c:pt idx="14">
                  <c:v>0.22265625</c:v>
                </c:pt>
                <c:pt idx="15">
                  <c:v>8.8896187500000001E-2</c:v>
                </c:pt>
                <c:pt idx="16">
                  <c:v>2.9296875E-2</c:v>
                </c:pt>
                <c:pt idx="17">
                  <c:v>1.66015625E-2</c:v>
                </c:pt>
                <c:pt idx="18">
                  <c:v>1.46484375E-2</c:v>
                </c:pt>
                <c:pt idx="19">
                  <c:v>1.171875E-2</c:v>
                </c:pt>
                <c:pt idx="20">
                  <c:v>1.07421875E-2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HARQ!$F$2:$F$3</c:f>
              <c:strCache>
                <c:ptCount val="2"/>
                <c:pt idx="0">
                  <c:v>Company 3,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HARQ!$F$4:$F$24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HARQ!$G$2:$G$3</c:f>
              <c:strCache>
                <c:ptCount val="2"/>
                <c:pt idx="0">
                  <c:v>Company 3,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HARQ!$G$4:$G$24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ser>
          <c:idx val="7"/>
          <c:order val="6"/>
          <c:tx>
            <c:strRef>
              <c:f>HARQ!$H$2:$H$3</c:f>
              <c:strCache>
                <c:ptCount val="2"/>
                <c:pt idx="0">
                  <c:v>Company 4,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HARQ!$H$4:$H$24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8-4239-B594-0DB809AC07ED}"/>
            </c:ext>
          </c:extLst>
        </c:ser>
        <c:ser>
          <c:idx val="0"/>
          <c:order val="7"/>
          <c:tx>
            <c:strRef>
              <c:f>HARQ!$I$2:$I$3</c:f>
              <c:strCache>
                <c:ptCount val="2"/>
                <c:pt idx="0">
                  <c:v>Company 4,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HARQ!$I$4:$I$24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8-4239-B594-0DB809AC07ED}"/>
            </c:ext>
          </c:extLst>
        </c:ser>
        <c:ser>
          <c:idx val="8"/>
          <c:order val="8"/>
          <c:tx>
            <c:strRef>
              <c:f>HARQ!$J$2:$J$3</c:f>
              <c:strCache>
                <c:ptCount val="2"/>
                <c:pt idx="0">
                  <c:v>Company 5,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HARQ!$J$4:$J$24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8-4239-B594-0DB809AC07ED}"/>
            </c:ext>
          </c:extLst>
        </c:ser>
        <c:ser>
          <c:idx val="9"/>
          <c:order val="9"/>
          <c:tx>
            <c:strRef>
              <c:f>HARQ!$K$2:$K$3</c:f>
              <c:strCache>
                <c:ptCount val="2"/>
                <c:pt idx="0">
                  <c:v>Company 5,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HARQ!$K$4:$K$24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68-4239-B594-0DB809AC07ED}"/>
            </c:ext>
          </c:extLst>
        </c:ser>
        <c:ser>
          <c:idx val="10"/>
          <c:order val="10"/>
          <c:tx>
            <c:strRef>
              <c:f>HARQ!$L$2:$L$3</c:f>
              <c:strCache>
                <c:ptCount val="2"/>
                <c:pt idx="0">
                  <c:v>Company 6,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HARQ!$L$4:$L$24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68-4239-B594-0DB809AC07ED}"/>
            </c:ext>
          </c:extLst>
        </c:ser>
        <c:ser>
          <c:idx val="11"/>
          <c:order val="11"/>
          <c:tx>
            <c:strRef>
              <c:f>HARQ!$M$2:$M$3</c:f>
              <c:strCache>
                <c:ptCount val="2"/>
                <c:pt idx="0">
                  <c:v>Company 6,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HARQ!$M$4:$M$24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59984"/>
        <c:axId val="576548016"/>
      </c:lineChart>
      <c:catAx>
        <c:axId val="57655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48016"/>
        <c:crosses val="autoZero"/>
        <c:auto val="1"/>
        <c:lblAlgn val="ctr"/>
        <c:lblOffset val="100"/>
        <c:noMultiLvlLbl val="0"/>
      </c:catAx>
      <c:valAx>
        <c:axId val="5765480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5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RAN4#98-bis-e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R4-2106425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12 April – 20 April,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5.2.1.3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R4-2103993 “Simulation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#98-e, February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0</xdr:row>
      <xdr:rowOff>261937</xdr:rowOff>
    </xdr:from>
    <xdr:to>
      <xdr:col>25</xdr:col>
      <xdr:colOff>609599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P20" sqref="P20"/>
    </sheetView>
  </sheetViews>
  <sheetFormatPr defaultRowHeight="15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1"/>
  <sheetViews>
    <sheetView tabSelected="1" workbookViewId="0">
      <selection activeCell="I26" sqref="I26"/>
    </sheetView>
  </sheetViews>
  <sheetFormatPr defaultRowHeight="15"/>
  <cols>
    <col min="1" max="1" width="12.7109375" customWidth="1"/>
    <col min="2" max="12" width="10.7109375" customWidth="1"/>
  </cols>
  <sheetData>
    <row r="2" spans="1:13" ht="24" thickBot="1">
      <c r="B2" s="36" t="s">
        <v>14</v>
      </c>
      <c r="C2" s="36"/>
      <c r="D2" s="36"/>
      <c r="E2" s="36"/>
      <c r="F2" s="36"/>
      <c r="G2" s="36"/>
      <c r="H2" s="36"/>
      <c r="I2" s="36"/>
      <c r="J2" s="36"/>
    </row>
    <row r="3" spans="1:13">
      <c r="B3" s="16" t="s">
        <v>0</v>
      </c>
      <c r="C3" s="17" t="s">
        <v>27</v>
      </c>
      <c r="D3" s="17" t="s">
        <v>29</v>
      </c>
      <c r="E3" s="17" t="s">
        <v>30</v>
      </c>
      <c r="F3" s="17" t="s">
        <v>5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1:13" ht="15.75" thickBot="1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7.1737766588165464</v>
      </c>
      <c r="E4" s="1">
        <v>-2.65</v>
      </c>
      <c r="F4" s="1" t="str">
        <f ca="1">PowerImb!F32</f>
        <v/>
      </c>
      <c r="G4" s="1" t="str">
        <f ca="1">PowerImb!G32</f>
        <v/>
      </c>
      <c r="H4" s="21">
        <f ca="1">STDEV(B4,C4,D4,E4,F4,G4)</f>
        <v>4.6825074694009023</v>
      </c>
      <c r="I4" s="22">
        <f ca="1">MAX(B4,C4,D4,E4,F4,G4)-MIN(B4,C4,D4,E4,F4,G4)</f>
        <v>9.8237766588165467</v>
      </c>
      <c r="J4" s="23">
        <f ca="1">AVERAGE(B4,C4,D4,E4,F4,G4)</f>
        <v>0.21528156612514093</v>
      </c>
      <c r="M4" s="3"/>
    </row>
    <row r="6" spans="1:13" ht="24" thickBot="1">
      <c r="B6" s="36" t="s">
        <v>15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>
      <c r="B7" s="16" t="s">
        <v>0</v>
      </c>
      <c r="C7" s="17" t="s">
        <v>27</v>
      </c>
      <c r="D7" s="17" t="s">
        <v>29</v>
      </c>
      <c r="E7" s="17" t="s">
        <v>4</v>
      </c>
      <c r="F7" s="17" t="s">
        <v>5</v>
      </c>
      <c r="G7" s="17" t="s">
        <v>6</v>
      </c>
      <c r="H7" s="18" t="s">
        <v>1</v>
      </c>
      <c r="I7" s="19" t="s">
        <v>2</v>
      </c>
      <c r="J7" s="19" t="s">
        <v>3</v>
      </c>
      <c r="K7" s="19" t="s">
        <v>7</v>
      </c>
      <c r="L7" s="24" t="s">
        <v>8</v>
      </c>
    </row>
    <row r="8" spans="1:13" ht="15.75" thickBot="1">
      <c r="B8" s="25">
        <v>0.4</v>
      </c>
      <c r="C8" s="5">
        <v>-1</v>
      </c>
      <c r="D8" s="5">
        <v>8.6999999999999993</v>
      </c>
      <c r="E8" s="5"/>
      <c r="F8" s="5"/>
      <c r="G8" s="5"/>
      <c r="H8" s="21">
        <f>STDEV(B8,C8,D8,E8,F8,G8)</f>
        <v>5.2430906915673301</v>
      </c>
      <c r="I8" s="22">
        <f>MAX(B8,C8,D8,E8,F8,G8)-MIN(B8,C8,D8,E8,F8,G8)</f>
        <v>9.6999999999999993</v>
      </c>
      <c r="J8" s="22">
        <f>AVERAGE(B8,C8,D8,E8,F8,G8)</f>
        <v>2.6999999999999997</v>
      </c>
      <c r="K8" s="22">
        <v>0.5</v>
      </c>
      <c r="L8" s="26">
        <f>J8+K8</f>
        <v>3.1999999999999997</v>
      </c>
    </row>
    <row r="11" spans="1:13">
      <c r="B11" s="3"/>
      <c r="C11" s="3"/>
      <c r="D11" s="3"/>
      <c r="E11" s="3"/>
    </row>
    <row r="12" spans="1:13" ht="24" thickBot="1">
      <c r="B12" s="36" t="s">
        <v>32</v>
      </c>
      <c r="C12" s="36"/>
      <c r="D12" s="36"/>
      <c r="E12" s="36"/>
      <c r="F12" s="36"/>
      <c r="G12" s="36"/>
      <c r="H12" s="36"/>
      <c r="I12" s="36"/>
      <c r="J12" s="36"/>
    </row>
    <row r="13" spans="1:13">
      <c r="A13" s="33"/>
      <c r="B13" s="17" t="s">
        <v>0</v>
      </c>
      <c r="C13" s="17" t="s">
        <v>28</v>
      </c>
      <c r="D13" s="17" t="s">
        <v>11</v>
      </c>
      <c r="E13" s="17" t="s">
        <v>4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1:13" ht="30.75" thickBot="1">
      <c r="A14" s="34" t="s">
        <v>22</v>
      </c>
      <c r="B14" s="29">
        <f ca="1">HARQ!B25</f>
        <v>8.4329336308039426</v>
      </c>
      <c r="C14" s="29">
        <f>HARQ!D25</f>
        <v>8.1999999999999993</v>
      </c>
      <c r="D14" s="29" t="str">
        <f ca="1">HARQ!F25</f>
        <v/>
      </c>
      <c r="E14" s="29" t="str">
        <f ca="1">HARQ!H25</f>
        <v/>
      </c>
      <c r="F14" s="29" t="str">
        <f ca="1">HARQ!J25</f>
        <v/>
      </c>
      <c r="G14" s="29" t="str">
        <f ca="1">HARQ!L25</f>
        <v/>
      </c>
      <c r="H14" s="30">
        <f ca="1">STDEV(B14,C14,D14,E14,F14,G14)</f>
        <v>0.16470894990787202</v>
      </c>
      <c r="I14" s="31">
        <f ca="1">MAX(B14,C14,D14,E14,F14,G14)-MIN(B14,C14,D14,E14,F14,G14)</f>
        <v>0.23293363080394336</v>
      </c>
      <c r="J14" s="32">
        <f ca="1">AVERAGE(B14,C14,D14,E14,F14,G14)</f>
        <v>8.3164668154019701</v>
      </c>
    </row>
    <row r="15" spans="1:13" ht="30.75" thickBot="1">
      <c r="A15" s="34" t="s">
        <v>24</v>
      </c>
      <c r="B15" s="29">
        <f ca="1">HARQ!C25</f>
        <v>8.4687036930707187</v>
      </c>
      <c r="C15" s="29">
        <f ca="1">HARQ!E25</f>
        <v>9.1253477275038684</v>
      </c>
      <c r="D15" s="29" t="str">
        <f ca="1">HARQ!G25</f>
        <v/>
      </c>
      <c r="E15" s="29" t="str">
        <f ca="1">HARQ!I25</f>
        <v/>
      </c>
      <c r="F15" s="29" t="str">
        <f ca="1">HARQ!K25</f>
        <v/>
      </c>
      <c r="G15" s="29" t="str">
        <f ca="1">HARQ!M25</f>
        <v/>
      </c>
      <c r="H15" s="30">
        <f ca="1">STDEV(B15,C15,D15,E15,F15,G15)</f>
        <v>0.46431744957337295</v>
      </c>
      <c r="I15" s="31">
        <f ca="1">MAX(B15,C15,D15,E15,F15,G15)-MIN(B15,C15,D15,E15,F15,G15)</f>
        <v>0.65664403443314967</v>
      </c>
      <c r="J15" s="32">
        <f ca="1">AVERAGE(B15,C15,D15,E15,F15,G15)</f>
        <v>8.7970257102872935</v>
      </c>
    </row>
    <row r="17" spans="2:12" ht="24" thickBot="1">
      <c r="B17" s="36" t="s">
        <v>33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>
      <c r="B18" s="16" t="s">
        <v>0</v>
      </c>
      <c r="C18" s="17" t="s">
        <v>34</v>
      </c>
      <c r="D18" s="17" t="s">
        <v>11</v>
      </c>
      <c r="E18" s="17" t="s">
        <v>4</v>
      </c>
      <c r="F18" s="17" t="s">
        <v>5</v>
      </c>
      <c r="G18" s="17" t="s">
        <v>6</v>
      </c>
      <c r="H18" s="18" t="s">
        <v>1</v>
      </c>
      <c r="I18" s="19" t="s">
        <v>2</v>
      </c>
      <c r="J18" s="19" t="s">
        <v>3</v>
      </c>
      <c r="K18" s="19" t="s">
        <v>7</v>
      </c>
      <c r="L18" s="24" t="s">
        <v>8</v>
      </c>
    </row>
    <row r="19" spans="2:12" ht="15.75" thickBot="1">
      <c r="B19" s="25">
        <v>11</v>
      </c>
      <c r="C19" s="5"/>
      <c r="D19" s="5"/>
      <c r="E19" s="5"/>
      <c r="F19" s="5"/>
      <c r="G19" s="5"/>
      <c r="H19" s="21" t="e">
        <f>STDEV(B19,C19,D19,E19,F19,G19)</f>
        <v>#DIV/0!</v>
      </c>
      <c r="I19" s="22">
        <f>MAX(B19,C19,D19,E19,F19,G19)-MIN(B19,C19,D19,E19,F19,G19)</f>
        <v>0</v>
      </c>
      <c r="J19" s="22">
        <f>AVERAGE(B19,C19,D19,E19,F19,G19)</f>
        <v>11</v>
      </c>
      <c r="K19" s="22">
        <v>0.8</v>
      </c>
      <c r="L19" s="26">
        <f>J19+K19</f>
        <v>11.8</v>
      </c>
    </row>
    <row r="21" spans="2:12">
      <c r="B21" s="35" t="s">
        <v>31</v>
      </c>
    </row>
  </sheetData>
  <mergeCells count="4">
    <mergeCell ref="B2:J2"/>
    <mergeCell ref="B6:L6"/>
    <mergeCell ref="B12:J12"/>
    <mergeCell ref="B17:L17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10" workbookViewId="0">
      <selection activeCell="G15" sqref="G15"/>
    </sheetView>
  </sheetViews>
  <sheetFormatPr defaultRowHeight="15"/>
  <cols>
    <col min="2" max="7" width="10.7109375" customWidth="1"/>
  </cols>
  <sheetData>
    <row r="1" spans="1:7" ht="21">
      <c r="A1" s="8"/>
      <c r="B1" s="37" t="s">
        <v>10</v>
      </c>
      <c r="C1" s="37"/>
      <c r="D1" s="37"/>
      <c r="E1" s="37"/>
      <c r="F1" s="37"/>
      <c r="G1" s="37"/>
    </row>
    <row r="2" spans="1:7">
      <c r="A2" s="6" t="s">
        <v>9</v>
      </c>
      <c r="B2" s="9" t="s">
        <v>0</v>
      </c>
      <c r="C2" s="9" t="s">
        <v>26</v>
      </c>
      <c r="D2" s="9" t="s">
        <v>29</v>
      </c>
      <c r="E2" s="9" t="s">
        <v>4</v>
      </c>
      <c r="F2" s="9" t="s">
        <v>5</v>
      </c>
      <c r="G2" s="9" t="s">
        <v>6</v>
      </c>
    </row>
    <row r="3" spans="1:7">
      <c r="A3" s="7">
        <v>-6</v>
      </c>
      <c r="B3" s="2">
        <v>0.99997999999999998</v>
      </c>
      <c r="C3" s="2"/>
      <c r="D3" s="2"/>
      <c r="E3" s="2"/>
      <c r="F3" s="2"/>
      <c r="G3" s="2"/>
    </row>
    <row r="4" spans="1:7">
      <c r="A4" s="7">
        <v>-5.5</v>
      </c>
      <c r="B4" s="2">
        <v>0.99997999999999998</v>
      </c>
      <c r="C4" s="2"/>
      <c r="D4" s="2"/>
      <c r="E4" s="2"/>
      <c r="F4" s="2"/>
      <c r="G4" s="2"/>
    </row>
    <row r="5" spans="1:7">
      <c r="A5" s="7">
        <v>-5</v>
      </c>
      <c r="B5" s="2">
        <v>0.99982000000000004</v>
      </c>
      <c r="C5" s="2"/>
      <c r="D5" s="2"/>
      <c r="E5" s="2"/>
      <c r="F5" s="2"/>
      <c r="G5" s="2"/>
    </row>
    <row r="6" spans="1:7">
      <c r="A6" s="7">
        <v>-4.5</v>
      </c>
      <c r="B6" s="2">
        <v>0.99478</v>
      </c>
      <c r="C6" s="2"/>
      <c r="D6" s="2"/>
      <c r="E6" s="2"/>
      <c r="F6" s="2"/>
      <c r="G6" s="2"/>
    </row>
    <row r="7" spans="1:7">
      <c r="A7" s="7">
        <v>-4</v>
      </c>
      <c r="B7" s="2">
        <v>0.94086000000000003</v>
      </c>
      <c r="C7" s="2">
        <v>0.95469999999999999</v>
      </c>
      <c r="D7" s="2"/>
      <c r="E7" s="2"/>
      <c r="F7" s="2"/>
      <c r="G7" s="2"/>
    </row>
    <row r="8" spans="1:7">
      <c r="A8" s="7">
        <v>-3.5</v>
      </c>
      <c r="B8" s="2">
        <v>0.74607999999999997</v>
      </c>
      <c r="C8" s="2">
        <v>0.80640000000000001</v>
      </c>
      <c r="D8" s="2"/>
      <c r="E8" s="2"/>
      <c r="F8" s="2"/>
      <c r="G8" s="2"/>
    </row>
    <row r="9" spans="1:7">
      <c r="A9" s="7">
        <v>-3</v>
      </c>
      <c r="B9" s="2">
        <v>0.47405999999999998</v>
      </c>
      <c r="C9" s="2">
        <v>0.36109999999999998</v>
      </c>
      <c r="D9" s="2"/>
      <c r="E9" s="2"/>
      <c r="F9" s="2"/>
      <c r="G9" s="2"/>
    </row>
    <row r="10" spans="1:7">
      <c r="A10" s="7">
        <v>-2.5</v>
      </c>
      <c r="B10" s="2">
        <v>0.28376000000000001</v>
      </c>
      <c r="C10" s="2">
        <v>0.12620000000000001</v>
      </c>
      <c r="D10" s="2"/>
      <c r="E10" s="2"/>
      <c r="F10" s="2"/>
      <c r="G10" s="2"/>
    </row>
    <row r="11" spans="1:7">
      <c r="A11" s="7">
        <v>-2</v>
      </c>
      <c r="B11" s="2">
        <v>0.1835</v>
      </c>
      <c r="C11" s="2">
        <v>1.1299999999999999E-2</v>
      </c>
      <c r="D11" s="2"/>
      <c r="E11" s="2"/>
      <c r="F11" s="2"/>
      <c r="G11" s="2"/>
    </row>
    <row r="12" spans="1:7">
      <c r="A12" s="7">
        <v>-1.5</v>
      </c>
      <c r="B12" s="2">
        <v>0.12428</v>
      </c>
      <c r="C12" s="2">
        <v>1.4E-3</v>
      </c>
      <c r="D12" s="2"/>
      <c r="E12" s="2"/>
      <c r="F12" s="2"/>
      <c r="G12" s="2"/>
    </row>
    <row r="13" spans="1:7">
      <c r="A13" s="7">
        <v>-1</v>
      </c>
      <c r="B13" s="2">
        <v>8.5339999999999999E-2</v>
      </c>
      <c r="C13" s="2">
        <v>0</v>
      </c>
      <c r="D13" s="2"/>
      <c r="E13" s="2"/>
      <c r="F13" s="2"/>
      <c r="G13" s="2"/>
    </row>
    <row r="14" spans="1:7">
      <c r="A14" s="7">
        <v>-0.5</v>
      </c>
      <c r="B14" s="2">
        <v>5.5059999999999998E-2</v>
      </c>
      <c r="C14" s="2"/>
      <c r="D14" s="2"/>
      <c r="E14" s="2"/>
      <c r="F14" s="2"/>
      <c r="G14" s="2"/>
    </row>
    <row r="15" spans="1:7">
      <c r="A15" s="7">
        <v>0</v>
      </c>
      <c r="B15" s="2">
        <v>3.4479999999999997E-2</v>
      </c>
      <c r="C15" s="2"/>
      <c r="D15" s="2"/>
      <c r="E15" s="2"/>
      <c r="F15" s="2"/>
      <c r="G15" s="2"/>
    </row>
    <row r="16" spans="1:7">
      <c r="A16" s="7">
        <v>0.5</v>
      </c>
      <c r="B16" s="2">
        <v>2.0660000000000001E-2</v>
      </c>
      <c r="C16" s="2"/>
      <c r="D16" s="2"/>
      <c r="E16" s="2"/>
      <c r="F16" s="2"/>
      <c r="G16" s="2"/>
    </row>
    <row r="17" spans="1:7">
      <c r="A17" s="7">
        <v>1</v>
      </c>
      <c r="B17" s="2">
        <v>1.1939999999999999E-2</v>
      </c>
      <c r="C17" s="2"/>
      <c r="D17" s="2"/>
      <c r="E17" s="2"/>
      <c r="F17" s="2"/>
      <c r="G17" s="2"/>
    </row>
    <row r="18" spans="1:7">
      <c r="A18" s="7">
        <v>1.5</v>
      </c>
      <c r="B18" s="2">
        <v>6.62E-3</v>
      </c>
      <c r="C18" s="2"/>
      <c r="D18" s="2"/>
      <c r="E18" s="2"/>
      <c r="F18" s="2"/>
      <c r="G18" s="2"/>
    </row>
    <row r="19" spans="1:7">
      <c r="A19" s="7">
        <v>2</v>
      </c>
      <c r="B19" s="2">
        <v>3.2799999999999999E-3</v>
      </c>
      <c r="C19" s="2"/>
      <c r="D19" s="2">
        <v>1</v>
      </c>
      <c r="E19" s="2"/>
      <c r="F19" s="2"/>
      <c r="G19" s="2"/>
    </row>
    <row r="20" spans="1:7">
      <c r="A20" s="7">
        <v>2.5</v>
      </c>
      <c r="B20" s="2"/>
      <c r="C20" s="2"/>
      <c r="D20" s="2">
        <v>1</v>
      </c>
      <c r="E20" s="2"/>
      <c r="F20" s="2"/>
      <c r="G20" s="2"/>
    </row>
    <row r="21" spans="1:7">
      <c r="A21" s="7">
        <v>3</v>
      </c>
      <c r="B21" s="2"/>
      <c r="C21" s="2"/>
      <c r="D21" s="2">
        <v>1</v>
      </c>
      <c r="E21" s="2"/>
      <c r="F21" s="2"/>
      <c r="G21" s="2"/>
    </row>
    <row r="22" spans="1:7">
      <c r="A22" s="7">
        <v>3.5</v>
      </c>
      <c r="B22" s="2"/>
      <c r="C22" s="2"/>
      <c r="D22" s="2">
        <v>1</v>
      </c>
      <c r="E22" s="2"/>
      <c r="F22" s="2"/>
      <c r="G22" s="2"/>
    </row>
    <row r="23" spans="1:7">
      <c r="A23" s="7">
        <v>4</v>
      </c>
      <c r="B23" s="2"/>
      <c r="C23" s="2"/>
      <c r="D23" s="2">
        <v>1</v>
      </c>
      <c r="E23" s="2"/>
      <c r="F23" s="2"/>
      <c r="G23" s="2"/>
    </row>
    <row r="24" spans="1:7">
      <c r="A24" s="7">
        <v>4.5</v>
      </c>
      <c r="B24" s="2"/>
      <c r="C24" s="2"/>
      <c r="D24" s="2">
        <v>0.99939999999999996</v>
      </c>
      <c r="E24" s="2"/>
      <c r="F24" s="2"/>
      <c r="G24" s="2"/>
    </row>
    <row r="25" spans="1:7">
      <c r="A25" s="7">
        <v>5</v>
      </c>
      <c r="B25" s="2"/>
      <c r="C25" s="2"/>
      <c r="D25" s="2">
        <v>0.99295</v>
      </c>
      <c r="E25" s="2"/>
      <c r="F25" s="2"/>
      <c r="G25" s="2"/>
    </row>
    <row r="26" spans="1:7">
      <c r="A26" s="7">
        <v>5.5</v>
      </c>
      <c r="B26" s="2"/>
      <c r="C26" s="2"/>
      <c r="D26" s="2">
        <v>0.94579999999999997</v>
      </c>
      <c r="E26" s="2"/>
      <c r="F26" s="2"/>
      <c r="G26" s="2"/>
    </row>
    <row r="27" spans="1:7">
      <c r="A27" s="7">
        <v>6</v>
      </c>
      <c r="B27" s="2"/>
      <c r="C27" s="2"/>
      <c r="D27" s="2">
        <v>0.7762</v>
      </c>
      <c r="E27" s="2"/>
      <c r="F27" s="2"/>
      <c r="G27" s="2"/>
    </row>
    <row r="28" spans="1:7">
      <c r="A28" s="7">
        <v>6.5</v>
      </c>
      <c r="B28" s="2"/>
      <c r="C28" s="2"/>
      <c r="D28" s="2">
        <v>0.46245000000000003</v>
      </c>
      <c r="E28" s="2"/>
      <c r="F28" s="2"/>
      <c r="G28" s="2"/>
    </row>
    <row r="29" spans="1:7">
      <c r="A29" s="7">
        <v>7</v>
      </c>
      <c r="B29" s="2"/>
      <c r="C29" s="2"/>
      <c r="D29" s="2">
        <v>0.17219999999999999</v>
      </c>
      <c r="E29" s="2"/>
      <c r="F29" s="2"/>
      <c r="G29" s="2"/>
    </row>
    <row r="30" spans="1:7">
      <c r="A30" s="7">
        <v>7.5</v>
      </c>
      <c r="B30" s="2"/>
      <c r="C30" s="2"/>
      <c r="D30" s="2">
        <v>3.6049999999999999E-2</v>
      </c>
      <c r="E30" s="2"/>
      <c r="F30" s="2"/>
      <c r="G30" s="2"/>
    </row>
    <row r="31" spans="1:7" ht="15.75" thickBot="1">
      <c r="A31" s="7">
        <v>8</v>
      </c>
      <c r="B31" s="10"/>
      <c r="C31" s="10"/>
      <c r="D31" s="10">
        <v>4.7499999999999999E-3</v>
      </c>
      <c r="E31" s="10"/>
      <c r="F31" s="10"/>
      <c r="G31" s="10"/>
    </row>
    <row r="32" spans="1:7" ht="30.75" thickBot="1">
      <c r="A32" s="14" t="s">
        <v>13</v>
      </c>
      <c r="B32" s="11" cm="1">
        <f t="array" aca="1" ref="B32" ca="1">IFERROR(FORECAST(LOG10($B$34),OFFSET($A$2,MATCH($B$34,B$3:B$31,-1),0,2,1),LOG10(OFFSET(B$2,MATCH($B$34,B$3:B$31,-1),0,2,1))),"")</f>
        <v>-1.2108666136222719</v>
      </c>
      <c r="C32" s="12" cm="1">
        <f t="array" aca="1" ref="C32" ca="1">IFERROR(FORECAST(LOG10($B$34),OFFSET($A$2,MATCH($B$34,C$3:C$31,-1),0,2,1),LOG10(OFFSET(C$2,MATCH($B$34,C$3:C$31,-1),0,2,1))),"")</f>
        <v>-2.4517837806937108</v>
      </c>
      <c r="D32" s="12" cm="1">
        <f t="array" aca="1" ref="D32" ca="1">IFERROR(FORECAST(LOG10($B$34),OFFSET($A$2,MATCH($B$34,D$3:D$31,-1),0,2,1),LOG10(OFFSET(D$2,MATCH($B$34,D$3:D$31,-1),0,2,1))),"")</f>
        <v>7.1737766588165464</v>
      </c>
      <c r="E32" s="12" t="str" cm="1">
        <f t="array" aca="1" ref="E32" ca="1">IFERROR(FORECAST(LOG10($B$34),OFFSET($A$2,MATCH($B$34,E$3:E$31,-1),0,2,1),LOG10(OFFSET(E$2,MATCH($B$34,E$3:E$31,-1),0,2,1))),"")</f>
        <v/>
      </c>
      <c r="F32" s="12" t="str" cm="1">
        <f t="array" aca="1" ref="F32" ca="1">IFERROR(FORECAST(LOG10($B$34),OFFSET($A$2,MATCH($B$34,F$3:F$31,-1),0,2,1),LOG10(OFFSET(F$2,MATCH($B$34,F$3:F$31,-1),0,2,1))),"")</f>
        <v/>
      </c>
      <c r="G32" s="13" t="str" cm="1">
        <f t="array" aca="1" ref="G32" ca="1">IFERROR(FORECAST(LOG10($B$34),OFFSET($A$2,MATCH($B$34,G$3:G$31,-1),0,2,1),LOG10(OFFSET(G$2,MATCH($B$34,G$3:G$31,-1),0,2,1))),"")</f>
        <v/>
      </c>
    </row>
    <row r="34" spans="1:2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zoomScaleNormal="100" workbookViewId="0">
      <selection activeCell="D32" sqref="D32"/>
    </sheetView>
  </sheetViews>
  <sheetFormatPr defaultRowHeight="15"/>
  <cols>
    <col min="2" max="13" width="10.7109375" customWidth="1"/>
  </cols>
  <sheetData>
    <row r="1" spans="1:13" ht="21">
      <c r="A1" s="8"/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>
      <c r="A2" s="28"/>
      <c r="B2" s="38" t="s">
        <v>18</v>
      </c>
      <c r="C2" s="39"/>
      <c r="D2" s="38" t="s">
        <v>25</v>
      </c>
      <c r="E2" s="39"/>
      <c r="F2" s="38" t="s">
        <v>23</v>
      </c>
      <c r="G2" s="39"/>
      <c r="H2" s="38" t="s">
        <v>19</v>
      </c>
      <c r="I2" s="39"/>
      <c r="J2" s="38" t="s">
        <v>20</v>
      </c>
      <c r="K2" s="39"/>
      <c r="L2" s="38" t="s">
        <v>21</v>
      </c>
      <c r="M2" s="39"/>
    </row>
    <row r="3" spans="1:13" ht="30">
      <c r="A3" s="6" t="s">
        <v>9</v>
      </c>
      <c r="B3" s="27" t="s">
        <v>16</v>
      </c>
      <c r="C3" s="27" t="s">
        <v>17</v>
      </c>
      <c r="D3" s="27" t="s">
        <v>16</v>
      </c>
      <c r="E3" s="27" t="s">
        <v>17</v>
      </c>
      <c r="F3" s="27" t="s">
        <v>16</v>
      </c>
      <c r="G3" s="27" t="s">
        <v>17</v>
      </c>
      <c r="H3" s="27" t="s">
        <v>16</v>
      </c>
      <c r="I3" s="27" t="s">
        <v>17</v>
      </c>
      <c r="J3" s="27" t="s">
        <v>16</v>
      </c>
      <c r="K3" s="27" t="s">
        <v>17</v>
      </c>
      <c r="L3" s="27" t="s">
        <v>16</v>
      </c>
      <c r="M3" s="27" t="s">
        <v>17</v>
      </c>
    </row>
    <row r="4" spans="1:13">
      <c r="A4" s="7">
        <v>6</v>
      </c>
      <c r="B4" s="2">
        <v>0.99995999999999996</v>
      </c>
      <c r="C4" s="2">
        <v>0.99992000000000003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7">
        <v>6.2</v>
      </c>
      <c r="B5" s="2">
        <v>1</v>
      </c>
      <c r="C5" s="2">
        <v>0.99995999999999996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7">
        <v>6.4</v>
      </c>
      <c r="B6" s="2">
        <v>1</v>
      </c>
      <c r="C6" s="2">
        <v>0.99992000000000003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7">
        <v>6.6</v>
      </c>
      <c r="B7" s="2">
        <v>0.99995999999999996</v>
      </c>
      <c r="C7" s="2">
        <v>0.99995999999999996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7">
        <v>6.8</v>
      </c>
      <c r="B8" s="2">
        <v>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7">
        <v>7</v>
      </c>
      <c r="B9" s="2">
        <v>0.99995999999999996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7">
        <v>7.2</v>
      </c>
      <c r="B10" s="2">
        <v>0.99917999999999996</v>
      </c>
      <c r="C10" s="2">
        <v>0.99968999999999997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7">
        <v>7.4</v>
      </c>
      <c r="B11" s="2">
        <v>0.98836000000000002</v>
      </c>
      <c r="C11" s="2">
        <v>0.99370999999999998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7">
        <v>7.6</v>
      </c>
      <c r="B12" s="2">
        <v>0.91551000000000005</v>
      </c>
      <c r="C12" s="2">
        <v>0.94479999999999997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7">
        <v>7.8</v>
      </c>
      <c r="B13" s="2">
        <v>0.70469000000000004</v>
      </c>
      <c r="C13" s="2">
        <v>0.76809000000000005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7">
        <v>8</v>
      </c>
      <c r="B14" s="2">
        <v>0.40844000000000003</v>
      </c>
      <c r="C14" s="2">
        <v>0.48161999999999999</v>
      </c>
      <c r="D14" s="2">
        <v>0.2470703125</v>
      </c>
      <c r="E14" s="2">
        <v>0.98828125</v>
      </c>
      <c r="F14" s="2"/>
      <c r="G14" s="2"/>
      <c r="H14" s="2"/>
      <c r="I14" s="2"/>
      <c r="J14" s="2"/>
      <c r="K14" s="2"/>
      <c r="L14" s="2"/>
      <c r="M14" s="2"/>
    </row>
    <row r="15" spans="1:13">
      <c r="A15" s="7">
        <v>8.1999999999999993</v>
      </c>
      <c r="B15" s="2">
        <v>0.17496</v>
      </c>
      <c r="C15" s="2">
        <v>0.21976000000000001</v>
      </c>
      <c r="D15" s="2">
        <v>3.7109375E-2</v>
      </c>
      <c r="E15" s="2">
        <v>0.9521484375</v>
      </c>
      <c r="F15" s="2"/>
      <c r="G15" s="2"/>
      <c r="H15" s="2"/>
      <c r="I15" s="2"/>
      <c r="J15" s="2"/>
      <c r="K15" s="2"/>
      <c r="L15" s="2"/>
      <c r="M15" s="2"/>
    </row>
    <row r="16" spans="1:13">
      <c r="A16" s="7">
        <v>8.4</v>
      </c>
      <c r="B16" s="2">
        <v>5.9686999999999997E-2</v>
      </c>
      <c r="C16" s="2">
        <v>7.3008000000000003E-2</v>
      </c>
      <c r="D16" s="2">
        <v>9.765625E-4</v>
      </c>
      <c r="E16" s="2">
        <v>0.8359375</v>
      </c>
      <c r="F16" s="2"/>
      <c r="G16" s="2"/>
      <c r="H16" s="2"/>
      <c r="I16" s="2"/>
      <c r="J16" s="2"/>
      <c r="K16" s="2"/>
      <c r="L16" s="2"/>
      <c r="M16" s="2"/>
    </row>
    <row r="17" spans="1:13">
      <c r="A17" s="7">
        <v>8.6</v>
      </c>
      <c r="B17" s="2">
        <v>1.5897999999999999E-2</v>
      </c>
      <c r="C17" s="2">
        <v>1.8671E-2</v>
      </c>
      <c r="D17" s="2">
        <v>0</v>
      </c>
      <c r="E17" s="2">
        <v>0.546875</v>
      </c>
      <c r="F17" s="2"/>
      <c r="G17" s="2"/>
      <c r="H17" s="2"/>
      <c r="I17" s="2"/>
      <c r="J17" s="2"/>
      <c r="K17" s="2"/>
      <c r="L17" s="2"/>
      <c r="M17" s="2"/>
    </row>
    <row r="18" spans="1:13">
      <c r="A18" s="7">
        <v>8.8000000000000007</v>
      </c>
      <c r="B18" s="2">
        <v>4.2188E-3</v>
      </c>
      <c r="C18" s="2">
        <v>4.7266000000000001E-3</v>
      </c>
      <c r="D18" s="2">
        <v>0</v>
      </c>
      <c r="E18" s="2">
        <v>0.22265625</v>
      </c>
      <c r="F18" s="2"/>
      <c r="G18" s="2"/>
      <c r="H18" s="2"/>
      <c r="I18" s="2"/>
      <c r="J18" s="2"/>
      <c r="K18" s="2"/>
      <c r="L18" s="2"/>
      <c r="M18" s="2"/>
    </row>
    <row r="19" spans="1:13">
      <c r="A19" s="7">
        <v>9</v>
      </c>
      <c r="B19" s="2"/>
      <c r="C19" s="2"/>
      <c r="D19" s="2">
        <v>0</v>
      </c>
      <c r="E19" s="2">
        <v>8.8896187500000001E-2</v>
      </c>
      <c r="F19" s="2"/>
      <c r="G19" s="2"/>
      <c r="H19" s="2"/>
      <c r="I19" s="2"/>
      <c r="J19" s="2"/>
      <c r="K19" s="2"/>
      <c r="L19" s="2"/>
      <c r="M19" s="2"/>
    </row>
    <row r="20" spans="1:13">
      <c r="A20" s="7">
        <v>9.1999999999999993</v>
      </c>
      <c r="B20" s="2"/>
      <c r="C20" s="2"/>
      <c r="D20" s="2">
        <v>0</v>
      </c>
      <c r="E20" s="2">
        <v>2.9296875E-2</v>
      </c>
      <c r="F20" s="2"/>
      <c r="G20" s="2"/>
      <c r="H20" s="2"/>
      <c r="I20" s="2"/>
      <c r="J20" s="2"/>
      <c r="K20" s="2"/>
      <c r="L20" s="2"/>
      <c r="M20" s="2"/>
    </row>
    <row r="21" spans="1:13">
      <c r="A21" s="7">
        <v>9.4</v>
      </c>
      <c r="B21" s="2"/>
      <c r="C21" s="2"/>
      <c r="D21" s="2">
        <v>0</v>
      </c>
      <c r="E21" s="2">
        <v>1.66015625E-2</v>
      </c>
      <c r="F21" s="2"/>
      <c r="G21" s="2"/>
      <c r="H21" s="2"/>
      <c r="I21" s="2"/>
      <c r="J21" s="2"/>
      <c r="K21" s="2"/>
      <c r="L21" s="2"/>
      <c r="M21" s="2"/>
    </row>
    <row r="22" spans="1:13">
      <c r="A22" s="7">
        <v>9.6</v>
      </c>
      <c r="B22" s="2"/>
      <c r="C22" s="2"/>
      <c r="D22" s="2">
        <v>0</v>
      </c>
      <c r="E22" s="2">
        <v>1.46484375E-2</v>
      </c>
      <c r="F22" s="2"/>
      <c r="G22" s="2"/>
      <c r="H22" s="2"/>
      <c r="I22" s="2"/>
      <c r="J22" s="2"/>
      <c r="K22" s="2"/>
      <c r="L22" s="2"/>
      <c r="M22" s="2"/>
    </row>
    <row r="23" spans="1:13">
      <c r="A23" s="7">
        <v>9.8000000000000007</v>
      </c>
      <c r="B23" s="2"/>
      <c r="C23" s="2"/>
      <c r="D23" s="2">
        <v>0</v>
      </c>
      <c r="E23" s="2">
        <v>1.171875E-2</v>
      </c>
      <c r="F23" s="2"/>
      <c r="G23" s="2"/>
      <c r="H23" s="2"/>
      <c r="I23" s="2"/>
      <c r="J23" s="2"/>
      <c r="K23" s="2"/>
      <c r="L23" s="2"/>
      <c r="M23" s="2"/>
    </row>
    <row r="24" spans="1:13" ht="15.75" thickBot="1">
      <c r="A24" s="7">
        <v>10</v>
      </c>
      <c r="B24" s="10"/>
      <c r="C24" s="10"/>
      <c r="D24" s="10">
        <v>0</v>
      </c>
      <c r="E24" s="10">
        <v>1.07421875E-2</v>
      </c>
      <c r="F24" s="10"/>
      <c r="G24" s="10"/>
      <c r="H24" s="10"/>
      <c r="I24" s="10"/>
      <c r="J24" s="10"/>
      <c r="K24" s="10"/>
      <c r="L24" s="10"/>
      <c r="M24" s="10"/>
    </row>
    <row r="25" spans="1:13" ht="30.75" thickBot="1">
      <c r="A25" s="14" t="s">
        <v>13</v>
      </c>
      <c r="B25" s="11" cm="1">
        <f t="array" aca="1" ref="B25" ca="1">IFERROR(FORECAST(LOG10($B$27),OFFSET($A$2,MATCH($B$27,B$4:B$24,-1),0,2,1),LOG10(OFFSET(B$2,MATCH($B$27,B$4:B$24,-1),0,2,1))),"")</f>
        <v>8.4329336308039426</v>
      </c>
      <c r="C25" s="12" cm="1">
        <f t="array" aca="1" ref="C25" ca="1">IFERROR(FORECAST(LOG10($B$27),OFFSET($A$2,MATCH($B$27,C$4:C$24,-1),0,2,1),LOG10(OFFSET(C$2,MATCH($B$27,C$4:C$24,-1),0,2,1))),"")</f>
        <v>8.4687036930707187</v>
      </c>
      <c r="D25" s="12">
        <v>8.1999999999999993</v>
      </c>
      <c r="E25" s="12">
        <f ca="1">IFERROR(FORECAST(LOG10($B$27),OFFSET($A$2,MATCH($B$27,E$4:E$24,-1),0,2,1),LOG10(OFFSET(E$2,MATCH($B$27,E$4:E$24,-1),0,2,1))),"")</f>
        <v>9.1253477275038684</v>
      </c>
      <c r="F25" s="12" t="str" cm="1">
        <f t="array" aca="1" ref="F25" ca="1">IFERROR(FORECAST(LOG10($B$27),OFFSET($A$2,MATCH($B$27,F$4:F$24,-1),0,2,1),LOG10(OFFSET(F$2,MATCH($B$27,F$4:F$24,-1),0,2,1))),"")</f>
        <v/>
      </c>
      <c r="G25" s="12" t="str" cm="1">
        <f t="array" aca="1" ref="G25" ca="1">IFERROR(FORECAST(LOG10($B$27),OFFSET($A$2,MATCH($B$27,G$4:G$24,-1),0,2,1),LOG10(OFFSET(G$2,MATCH($B$27,G$4:G$24,-1),0,2,1))),"")</f>
        <v/>
      </c>
      <c r="H25" s="12" t="str" cm="1">
        <f t="array" aca="1" ref="H25" ca="1">IFERROR(FORECAST(LOG10($B$27),OFFSET($A$2,MATCH($B$27,H$4:H$24,-1),0,2,1),LOG10(OFFSET(H$2,MATCH($B$27,H$4:H$24,-1),0,2,1))),"")</f>
        <v/>
      </c>
      <c r="I25" s="12" t="str" cm="1">
        <f t="array" aca="1" ref="I25" ca="1">IFERROR(FORECAST(LOG10($B$27),OFFSET($A$2,MATCH($B$27,I$4:I$24,-1),0,2,1),LOG10(OFFSET(I$2,MATCH($B$27,I$4:I$24,-1),0,2,1))),"")</f>
        <v/>
      </c>
      <c r="J25" s="12" t="str" cm="1">
        <f t="array" aca="1" ref="J25" ca="1">IFERROR(FORECAST(LOG10($B$27),OFFSET($A$2,MATCH($B$27,J$4:J$24,-1),0,2,1),LOG10(OFFSET(J$2,MATCH($B$27,J$4:J$24,-1),0,2,1))),"")</f>
        <v/>
      </c>
      <c r="K25" s="12" t="str" cm="1">
        <f t="array" aca="1" ref="K25" ca="1">IFERROR(FORECAST(LOG10($B$27),OFFSET($A$2,MATCH($B$27,K$4:K$24,-1),0,2,1),LOG10(OFFSET(K$2,MATCH($B$27,K$4:K$24,-1),0,2,1))),"")</f>
        <v/>
      </c>
      <c r="L25" s="12" t="str" cm="1">
        <f t="array" aca="1" ref="L25" ca="1">IFERROR(FORECAST(LOG10($B$27),OFFSET($A$2,MATCH($B$27,L$4:L$24,-1),0,2,1),LOG10(OFFSET(L$2,MATCH($B$27,L$4:L$24,-1),0,2,1))),"")</f>
        <v/>
      </c>
      <c r="M25" s="13" t="str" cm="1">
        <f t="array" aca="1" ref="M25" ca="1">IFERROR(FORECAST(LOG10($B$27),OFFSET($A$2,MATCH($B$27,M$4:M$24,-1),0,2,1),LOG10(OFFSET(M$2,MATCH($B$27,M$4:M$24,-1),0,2,1))),"")</f>
        <v/>
      </c>
    </row>
    <row r="27" spans="1:13">
      <c r="A27" t="s">
        <v>12</v>
      </c>
      <c r="B27" s="15">
        <v>0.05</v>
      </c>
    </row>
  </sheetData>
  <mergeCells count="7">
    <mergeCell ref="L2:M2"/>
    <mergeCell ref="B1:M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purl.org/dc/terms/"/>
    <ds:schemaRef ds:uri="http://schemas.microsoft.com/office/2006/metadata/properties"/>
    <ds:schemaRef ds:uri="http://www.w3.org/XML/1998/namespace"/>
    <ds:schemaRef ds:uri="9b239327-9e80-40e4-b1b7-4394fed77a33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f282d3b-eb4a-4b09-b61f-b9593442e2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Intel RAN4 #98-bis-e</cp:lastModifiedBy>
  <dcterms:created xsi:type="dcterms:W3CDTF">2019-11-11T10:49:25Z</dcterms:created>
  <dcterms:modified xsi:type="dcterms:W3CDTF">2021-04-13T06:55:26Z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AdHocReviewCycleID">
    <vt:i4>-567298387</vt:i4>
  </property>
  <property fmtid="{D5CDD505-2E9C-101B-9397-08002B2CF9AE}" pid="12" name="_NewReviewCycle">
    <vt:lpwstr/>
  </property>
  <property fmtid="{D5CDD505-2E9C-101B-9397-08002B2CF9AE}" pid="13" name="_EmailSubject">
    <vt:lpwstr>[NR Rel-16 UE Demod] Simulation results collection for Normal CA FR1 requirements</vt:lpwstr>
  </property>
  <property fmtid="{D5CDD505-2E9C-101B-9397-08002B2CF9AE}" pid="14" name="_AuthorEmail">
    <vt:lpwstr>gnigam@qti.qualcomm.com</vt:lpwstr>
  </property>
  <property fmtid="{D5CDD505-2E9C-101B-9397-08002B2CF9AE}" pid="15" name="_AuthorEmailDisplayName">
    <vt:lpwstr>Gaurav Nigam</vt:lpwstr>
  </property>
  <property fmtid="{D5CDD505-2E9C-101B-9397-08002B2CF9AE}" pid="16" name="_ReviewingToolsShownOnce">
    <vt:lpwstr/>
  </property>
  <property fmtid="{D5CDD505-2E9C-101B-9397-08002B2CF9AE}" pid="17" name="CTPClassification">
    <vt:lpwstr>CTP_NT</vt:lpwstr>
  </property>
  <property fmtid="{D5CDD505-2E9C-101B-9397-08002B2CF9AE}" pid="18" name="_readonly">
    <vt:lpwstr/>
  </property>
  <property fmtid="{D5CDD505-2E9C-101B-9397-08002B2CF9AE}" pid="19" name="_change">
    <vt:lpwstr/>
  </property>
  <property fmtid="{D5CDD505-2E9C-101B-9397-08002B2CF9AE}" pid="20" name="_full-control">
    <vt:lpwstr/>
  </property>
  <property fmtid="{D5CDD505-2E9C-101B-9397-08002B2CF9AE}" pid="21" name="sflag">
    <vt:lpwstr>1618191003</vt:lpwstr>
  </property>
</Properties>
</file>