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29610" yWindow="-120" windowWidth="24240" windowHeight="13140" tabRatio="910" firstSheet="2" activeTab="2"/>
  </bookViews>
  <sheets>
    <sheet name="Cover" sheetId="11" r:id="rId1"/>
    <sheet name="Simulation assumption" sheetId="13" r:id="rId2"/>
    <sheet name="Alignment results" sheetId="1" r:id="rId3"/>
    <sheet name="PSSCH_Test1(QPSK_TDLA30-2700)" sheetId="5" r:id="rId4"/>
    <sheet name="PSSCH_Test2(16QAM_TDLA30-1400)" sheetId="21" r:id="rId5"/>
    <sheet name="PSSCH_Test3(64QAM_TDLA30-180)" sheetId="22" r:id="rId6"/>
    <sheet name="PSCCH" sheetId="12" r:id="rId7"/>
    <sheet name="PSBCH" sheetId="23" r:id="rId8"/>
    <sheet name="PSFCH" sheetId="24" r:id="rId9"/>
  </sheets>
  <definedNames>
    <definedName name="OLE_LINK159" localSheetId="1">'Simulation assumption'!#REF!</definedName>
    <definedName name="OLE_LINK162" localSheetId="1">'Simulation assumption'!#REF!</definedName>
    <definedName name="OLE_LINK168" localSheetId="1">'Simulation assumption'!#REF!</definedName>
    <definedName name="OLE_LINK169" localSheetId="1">'Simulation assumption'!#REF!</definedName>
    <definedName name="OLE_LINK172" localSheetId="1">'Simulation assumption'!#REF!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23" l="1"/>
  <c r="H32" i="23"/>
  <c r="M18" i="1" l="1"/>
  <c r="O18" i="1" s="1"/>
  <c r="L18" i="1"/>
  <c r="K18" i="1"/>
  <c r="D32" i="24"/>
  <c r="D8" i="1" s="1"/>
  <c r="E32" i="24"/>
  <c r="E8" i="1" s="1"/>
  <c r="F32" i="24"/>
  <c r="F8" i="1" s="1"/>
  <c r="G8" i="1"/>
  <c r="H32" i="24"/>
  <c r="H8" i="1" s="1"/>
  <c r="I32" i="24"/>
  <c r="I8" i="1" s="1"/>
  <c r="J32" i="24"/>
  <c r="J8" i="1" s="1"/>
  <c r="D32" i="12"/>
  <c r="D6" i="1" s="1"/>
  <c r="E32" i="12"/>
  <c r="F32" i="12"/>
  <c r="G6" i="1"/>
  <c r="H32" i="12"/>
  <c r="I32" i="12"/>
  <c r="C31" i="5" l="1"/>
  <c r="D31" i="5"/>
  <c r="D2" i="1" s="1"/>
  <c r="E31" i="5"/>
  <c r="E2" i="1" s="1"/>
  <c r="F31" i="5"/>
  <c r="F2" i="1" s="1"/>
  <c r="G31" i="5"/>
  <c r="G2" i="1" s="1"/>
  <c r="H31" i="5"/>
  <c r="H2" i="1" s="1"/>
  <c r="I31" i="5"/>
  <c r="J31" i="5"/>
  <c r="C32" i="5"/>
  <c r="D32" i="5"/>
  <c r="D3" i="1" s="1"/>
  <c r="E32" i="5"/>
  <c r="E3" i="1" s="1"/>
  <c r="F32" i="5"/>
  <c r="G3" i="1"/>
  <c r="H32" i="5"/>
  <c r="H3" i="1" s="1"/>
  <c r="I32" i="5"/>
  <c r="I3" i="1" s="1"/>
  <c r="J32" i="5"/>
  <c r="J3" i="1" s="1"/>
  <c r="L13" i="1" l="1"/>
  <c r="K13" i="1"/>
  <c r="M13" i="1"/>
  <c r="O13" i="1" s="1"/>
  <c r="K32" i="5"/>
  <c r="L32" i="5"/>
  <c r="M32" i="5"/>
  <c r="G31" i="24"/>
  <c r="C32" i="24" l="1"/>
  <c r="J31" i="24"/>
  <c r="I31" i="24"/>
  <c r="H31" i="24"/>
  <c r="F31" i="24"/>
  <c r="E31" i="24"/>
  <c r="D31" i="24"/>
  <c r="C31" i="24"/>
  <c r="J32" i="23"/>
  <c r="J7" i="1" s="1"/>
  <c r="I32" i="23"/>
  <c r="I7" i="1" s="1"/>
  <c r="H7" i="1"/>
  <c r="G32" i="23"/>
  <c r="G7" i="1" s="1"/>
  <c r="F32" i="23"/>
  <c r="E7" i="1"/>
  <c r="D32" i="23"/>
  <c r="D7" i="1" s="1"/>
  <c r="C32" i="23"/>
  <c r="J31" i="23"/>
  <c r="I31" i="23"/>
  <c r="H31" i="23"/>
  <c r="G31" i="23"/>
  <c r="F31" i="23"/>
  <c r="E31" i="23"/>
  <c r="D31" i="23"/>
  <c r="C31" i="23"/>
  <c r="J32" i="22"/>
  <c r="J5" i="1" s="1"/>
  <c r="I32" i="22"/>
  <c r="I5" i="1" s="1"/>
  <c r="H32" i="22"/>
  <c r="H5" i="1" s="1"/>
  <c r="G5" i="1"/>
  <c r="F32" i="22"/>
  <c r="E32" i="22"/>
  <c r="E5" i="1" s="1"/>
  <c r="D32" i="22"/>
  <c r="D5" i="1" s="1"/>
  <c r="C32" i="22"/>
  <c r="C5" i="1" s="1"/>
  <c r="J31" i="22"/>
  <c r="I31" i="22"/>
  <c r="H31" i="22"/>
  <c r="G31" i="22"/>
  <c r="F31" i="22"/>
  <c r="E31" i="22"/>
  <c r="D31" i="22"/>
  <c r="C31" i="22"/>
  <c r="J32" i="21"/>
  <c r="J4" i="1" s="1"/>
  <c r="I32" i="21"/>
  <c r="I4" i="1" s="1"/>
  <c r="H32" i="21"/>
  <c r="H4" i="1" s="1"/>
  <c r="G4" i="1"/>
  <c r="F32" i="21"/>
  <c r="E32" i="21"/>
  <c r="E4" i="1" s="1"/>
  <c r="D32" i="21"/>
  <c r="D4" i="1" s="1"/>
  <c r="C32" i="21"/>
  <c r="C4" i="1" s="1"/>
  <c r="J31" i="21"/>
  <c r="I31" i="21"/>
  <c r="H31" i="21"/>
  <c r="G31" i="21"/>
  <c r="F31" i="21"/>
  <c r="E31" i="21"/>
  <c r="D31" i="21"/>
  <c r="C31" i="21"/>
  <c r="M4" i="1" l="1"/>
  <c r="M5" i="1"/>
  <c r="L5" i="1"/>
  <c r="K5" i="1"/>
  <c r="L4" i="1"/>
  <c r="K4" i="1"/>
  <c r="L15" i="1"/>
  <c r="M15" i="1"/>
  <c r="O15" i="1" s="1"/>
  <c r="K15" i="1"/>
  <c r="M17" i="1"/>
  <c r="O17" i="1" s="1"/>
  <c r="K17" i="1"/>
  <c r="L17" i="1"/>
  <c r="M14" i="1"/>
  <c r="O14" i="1" s="1"/>
  <c r="K14" i="1"/>
  <c r="L14" i="1"/>
  <c r="C8" i="1"/>
  <c r="M8" i="1" s="1"/>
  <c r="C7" i="1"/>
  <c r="M7" i="1" s="1"/>
  <c r="M32" i="24"/>
  <c r="L32" i="23"/>
  <c r="K32" i="24"/>
  <c r="L32" i="24"/>
  <c r="M32" i="23"/>
  <c r="K32" i="23"/>
  <c r="M32" i="21"/>
  <c r="M32" i="22"/>
  <c r="K32" i="22"/>
  <c r="L32" i="22"/>
  <c r="K32" i="21"/>
  <c r="L32" i="21"/>
  <c r="L7" i="1" l="1"/>
  <c r="K7" i="1"/>
  <c r="L8" i="1"/>
  <c r="K8" i="1"/>
  <c r="E6" i="1"/>
  <c r="H6" i="1"/>
  <c r="I6" i="1"/>
  <c r="J32" i="12"/>
  <c r="J6" i="1" s="1"/>
  <c r="C32" i="12"/>
  <c r="C6" i="1" s="1"/>
  <c r="M6" i="1" l="1"/>
  <c r="L6" i="1"/>
  <c r="K6" i="1"/>
  <c r="M16" i="1"/>
  <c r="O16" i="1" s="1"/>
  <c r="K16" i="1"/>
  <c r="L16" i="1"/>
  <c r="L32" i="12"/>
  <c r="C3" i="1" l="1"/>
  <c r="M3" i="1" s="1"/>
  <c r="J31" i="12"/>
  <c r="I31" i="12"/>
  <c r="H31" i="12"/>
  <c r="G31" i="12"/>
  <c r="F31" i="12"/>
  <c r="E31" i="12"/>
  <c r="D31" i="12"/>
  <c r="C31" i="12"/>
  <c r="K2" i="1"/>
  <c r="L2" i="1"/>
  <c r="M2" i="1"/>
  <c r="I2" i="1"/>
  <c r="J2" i="1"/>
  <c r="C2" i="1"/>
  <c r="L3" i="1" l="1"/>
  <c r="K3" i="1"/>
  <c r="M32" i="12"/>
  <c r="K32" i="12"/>
</calcChain>
</file>

<file path=xl/sharedStrings.xml><?xml version="1.0" encoding="utf-8"?>
<sst xmlns="http://schemas.openxmlformats.org/spreadsheetml/2006/main" count="124" uniqueCount="51">
  <si>
    <t>BLER alignment results</t>
    <phoneticPr fontId="3" type="noConversion"/>
  </si>
  <si>
    <t>STD</t>
  </si>
  <si>
    <t>SPAN</t>
  </si>
  <si>
    <t>AVE</t>
  </si>
  <si>
    <t>BLER</t>
    <phoneticPr fontId="7" type="noConversion"/>
  </si>
  <si>
    <t>SNR [dB]</t>
    <phoneticPr fontId="2" type="noConversion"/>
  </si>
  <si>
    <t>Source: LG Electronics</t>
    <phoneticPr fontId="7" type="noConversion"/>
  </si>
  <si>
    <t>Document for: Information</t>
    <phoneticPr fontId="2" type="noConversion"/>
  </si>
  <si>
    <t>PSBCH</t>
    <phoneticPr fontId="2" type="noConversion"/>
  </si>
  <si>
    <t>PSFCH (NACK miss)</t>
    <phoneticPr fontId="2" type="noConversion"/>
  </si>
  <si>
    <t>PSCCH</t>
    <phoneticPr fontId="2" type="noConversion"/>
  </si>
  <si>
    <t>PSBCH</t>
    <phoneticPr fontId="2" type="noConversion"/>
  </si>
  <si>
    <t>PSFCH</t>
    <phoneticPr fontId="2" type="noConversion"/>
  </si>
  <si>
    <t>LG</t>
    <phoneticPr fontId="3" type="noConversion"/>
  </si>
  <si>
    <t>PSSCH_Test1 
(QPSK_TDLA30-2700)</t>
    <phoneticPr fontId="2" type="noConversion"/>
  </si>
  <si>
    <t>PSSCH_Test3
(64QAM_TDLA30-180)</t>
    <phoneticPr fontId="2" type="noConversion"/>
  </si>
  <si>
    <t>PSSCH_Test2 
(16QAM_TDLA30-1400)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</si>
  <si>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</si>
  <si>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</si>
  <si>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</si>
  <si>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Intel</t>
  </si>
  <si>
    <t>Huawei</t>
    <phoneticPr fontId="3" type="noConversion"/>
  </si>
  <si>
    <t>QC</t>
  </si>
  <si>
    <t>CATT,GOHIGH</t>
    <phoneticPr fontId="3" type="noConversion"/>
  </si>
  <si>
    <t>QC</t>
    <phoneticPr fontId="3" type="noConversion"/>
  </si>
  <si>
    <t>BLER</t>
    <phoneticPr fontId="7" type="noConversion"/>
  </si>
  <si>
    <t>MTK</t>
  </si>
  <si>
    <t>PSCCH</t>
    <phoneticPr fontId="2" type="noConversion"/>
  </si>
  <si>
    <t>LG</t>
  </si>
  <si>
    <t>MTK</t>
    <phoneticPr fontId="3" type="noConversion"/>
  </si>
  <si>
    <t>Test cases</t>
    <phoneticPr fontId="2" type="noConversion"/>
  </si>
  <si>
    <t xml:space="preserve">w/ impairment </t>
    <phoneticPr fontId="2" type="noConversion"/>
  </si>
  <si>
    <t xml:space="preserve">w/o impairment </t>
    <phoneticPr fontId="2" type="noConversion"/>
  </si>
  <si>
    <t>Huawei</t>
  </si>
  <si>
    <t>CATT,GOHIGH</t>
  </si>
  <si>
    <t/>
  </si>
  <si>
    <t>Requirement</t>
    <phoneticPr fontId="2" type="noConversion"/>
  </si>
  <si>
    <t>Margin</t>
    <phoneticPr fontId="2" type="noConversion"/>
  </si>
  <si>
    <t>PSSCH Test : QPSK TDLA30-2700</t>
    <phoneticPr fontId="2" type="noConversion"/>
  </si>
  <si>
    <t>PSSCH Test : 16QAM TDLA30-1400</t>
    <phoneticPr fontId="2" type="noConversion"/>
  </si>
  <si>
    <t>PSSCH Test : 64QAM TDLA30-180</t>
    <phoneticPr fontId="2" type="noConversion"/>
  </si>
  <si>
    <t>Agenda item: 5.2.1.1</t>
    <phoneticPr fontId="7" type="noConversion"/>
  </si>
  <si>
    <t>3GPP TSG RAN WG4 Meeting #98-bis-e</t>
    <phoneticPr fontId="7" type="noConversion"/>
  </si>
  <si>
    <t>Electronic Meeting, 12 - 20 April, 2021</t>
    <phoneticPr fontId="7" type="noConversion"/>
  </si>
  <si>
    <t xml:space="preserve">Simulation assumption </t>
    <phoneticPr fontId="2" type="noConversion"/>
  </si>
  <si>
    <t>Single link test cases</t>
    <phoneticPr fontId="2" type="noConversion"/>
  </si>
  <si>
    <t>Tdoc</t>
    <phoneticPr fontId="2" type="noConversion"/>
  </si>
  <si>
    <t>R4-2103991</t>
    <phoneticPr fontId="2" type="noConversion"/>
  </si>
  <si>
    <t>Title: Summary of simulation results for V2X demodulation requirements</t>
    <phoneticPr fontId="7" type="noConversion"/>
  </si>
  <si>
    <t>Tdoc number: R4-2104999</t>
    <phoneticPr fontId="7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</si>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</sst>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"/>
    <numFmt numFmtId="177" formatCode="0.0000"/>
    <numFmt numFmtId="178" formatCode="0.00_ "/>
    <numFmt numFmtId="179" formatCode="0.00000"/>
    <numFmt numFmtId="180" formatCode="0.0"/>
  </numFmts>
  <fonts count="15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9"/>
      <name val="宋体"/>
      <family val="3"/>
      <charset val="129"/>
    </font>
    <font>
      <sz val="10"/>
      <color theme="1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3" applyBorder="1"/>
    <xf numFmtId="176" fontId="4" fillId="0" borderId="0" xfId="0" applyNumberFormat="1" applyFont="1" applyBorder="1" applyAlignment="1"/>
    <xf numFmtId="177" fontId="1" fillId="0" borderId="0" xfId="5" applyNumberFormat="1" applyFont="1" applyFill="1" applyBorder="1"/>
    <xf numFmtId="0" fontId="6" fillId="0" borderId="0" xfId="0" applyFont="1" applyAlignment="1"/>
    <xf numFmtId="9" fontId="6" fillId="0" borderId="0" xfId="0" applyNumberFormat="1" applyFont="1" applyAlignment="1"/>
    <xf numFmtId="11" fontId="1" fillId="0" borderId="0" xfId="1" applyNumberFormat="1" applyFont="1" applyFill="1" applyBorder="1"/>
    <xf numFmtId="11" fontId="1" fillId="0" borderId="0" xfId="5" applyNumberFormat="1" applyFont="1" applyFill="1" applyBorder="1"/>
    <xf numFmtId="0" fontId="0" fillId="0" borderId="0" xfId="0" applyAlignment="1"/>
    <xf numFmtId="178" fontId="4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/>
    </xf>
    <xf numFmtId="178" fontId="4" fillId="0" borderId="8" xfId="0" applyNumberFormat="1" applyFont="1" applyBorder="1" applyAlignment="1">
      <alignment horizontal="center"/>
    </xf>
    <xf numFmtId="178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178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5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/>
    </xf>
    <xf numFmtId="0" fontId="9" fillId="3" borderId="15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4" fillId="0" borderId="0" xfId="0" applyNumberFormat="1" applyFont="1" applyBorder="1" applyAlignment="1"/>
    <xf numFmtId="2" fontId="14" fillId="0" borderId="14" xfId="0" applyNumberFormat="1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180" fontId="11" fillId="0" borderId="12" xfId="0" applyNumberFormat="1" applyFont="1" applyBorder="1" applyAlignment="1">
      <alignment horizontal="center" vertical="center"/>
    </xf>
    <xf numFmtId="180" fontId="11" fillId="0" borderId="14" xfId="0" applyNumberFormat="1" applyFont="1" applyBorder="1" applyAlignment="1">
      <alignment horizontal="center" vertical="center"/>
    </xf>
    <xf numFmtId="180" fontId="11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">
    <cellStyle name="Normal 2" xfId="5"/>
    <cellStyle name="Normal 4" xfId="6"/>
    <cellStyle name="Normal_Chan_est_experiments_Cases 46.1 - 46.5" xfId="1"/>
    <cellStyle name="Normal_Chan_est_experiments_Cases 46.1 - 46.5 2" xfId="2"/>
    <cellStyle name="Normal_Cover page" xfId="7"/>
    <cellStyle name="표준" xfId="0" builtinId="0"/>
    <cellStyle name="표준 2" xfId="4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'PSSCH_Test1(QPSK_TDLA30-2700)'!$C$3:$C$28</c:f>
              <c:numCache>
                <c:formatCode>0.00</c:formatCode>
                <c:ptCount val="26"/>
                <c:pt idx="0">
                  <c:v>0.84050000000000002</c:v>
                </c:pt>
                <c:pt idx="1">
                  <c:v>0.73770000000000002</c:v>
                </c:pt>
                <c:pt idx="2">
                  <c:v>0.65205000000000002</c:v>
                </c:pt>
                <c:pt idx="3">
                  <c:v>0.57479999999999998</c:v>
                </c:pt>
                <c:pt idx="4">
                  <c:v>0.49075000000000002</c:v>
                </c:pt>
                <c:pt idx="5">
                  <c:v>0.39589999999999997</c:v>
                </c:pt>
                <c:pt idx="6">
                  <c:v>0.33334999999999998</c:v>
                </c:pt>
                <c:pt idx="7">
                  <c:v>0.2417</c:v>
                </c:pt>
                <c:pt idx="8">
                  <c:v>0.16639999999999999</c:v>
                </c:pt>
                <c:pt idx="9">
                  <c:v>0.11015</c:v>
                </c:pt>
                <c:pt idx="10">
                  <c:v>7.2650000000000006E-2</c:v>
                </c:pt>
                <c:pt idx="11">
                  <c:v>5.0250000000000003E-2</c:v>
                </c:pt>
                <c:pt idx="12">
                  <c:v>3.9899999999999998E-2</c:v>
                </c:pt>
                <c:pt idx="13">
                  <c:v>3.2199999999999999E-2</c:v>
                </c:pt>
                <c:pt idx="14">
                  <c:v>2.5850000000000001E-2</c:v>
                </c:pt>
                <c:pt idx="15">
                  <c:v>2.24E-2</c:v>
                </c:pt>
                <c:pt idx="16">
                  <c:v>1.9900000000000001E-2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C2-4448-BF04-38F7DE26DE5B}"/>
            </c:ext>
          </c:extLst>
        </c:ser>
        <c:ser>
          <c:idx val="1"/>
          <c:order val="1"/>
          <c:tx>
            <c:strRef>
              <c:f>'PSSCH_Test1(QPSK_TDLA30-2700)'!$D$2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'PSSCH_Test1(QPSK_TDLA30-2700)'!$D$3:$D$28</c:f>
              <c:numCache>
                <c:formatCode>0.00</c:formatCode>
                <c:ptCount val="26"/>
                <c:pt idx="0">
                  <c:v>0.99929999999999997</c:v>
                </c:pt>
                <c:pt idx="1">
                  <c:v>0.99638000000000004</c:v>
                </c:pt>
                <c:pt idx="2">
                  <c:v>0.98040000000000005</c:v>
                </c:pt>
                <c:pt idx="3">
                  <c:v>0.93572</c:v>
                </c:pt>
                <c:pt idx="4">
                  <c:v>0.84408000000000005</c:v>
                </c:pt>
                <c:pt idx="5">
                  <c:v>0.70879999999999999</c:v>
                </c:pt>
                <c:pt idx="6">
                  <c:v>0.55395000000000005</c:v>
                </c:pt>
                <c:pt idx="7">
                  <c:v>0.41165000000000002</c:v>
                </c:pt>
                <c:pt idx="8">
                  <c:v>0.29958000000000001</c:v>
                </c:pt>
                <c:pt idx="9">
                  <c:v>0.21679999999999999</c:v>
                </c:pt>
                <c:pt idx="10">
                  <c:v>0.16277</c:v>
                </c:pt>
                <c:pt idx="11">
                  <c:v>0.12853000000000001</c:v>
                </c:pt>
                <c:pt idx="12">
                  <c:v>0.10423</c:v>
                </c:pt>
                <c:pt idx="13">
                  <c:v>8.6525000000000005E-2</c:v>
                </c:pt>
                <c:pt idx="14">
                  <c:v>7.6649999999999996E-2</c:v>
                </c:pt>
                <c:pt idx="15">
                  <c:v>6.8224999999999994E-2</c:v>
                </c:pt>
                <c:pt idx="16">
                  <c:v>6.2425000000000001E-2</c:v>
                </c:pt>
                <c:pt idx="17">
                  <c:v>5.8749999999999997E-2</c:v>
                </c:pt>
                <c:pt idx="18">
                  <c:v>5.5550000000000002E-2</c:v>
                </c:pt>
                <c:pt idx="19">
                  <c:v>5.2824999999999997E-2</c:v>
                </c:pt>
                <c:pt idx="20">
                  <c:v>5.0575000000000002E-2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C2-4448-BF04-38F7DE26DE5B}"/>
            </c:ext>
          </c:extLst>
        </c:ser>
        <c:ser>
          <c:idx val="2"/>
          <c:order val="2"/>
          <c:tx>
            <c:strRef>
              <c:f>'PSSCH_Test1(QPSK_TDLA30-2700)'!$E$2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'PSSCH_Test1(QPSK_TDLA30-2700)'!$E$3:$E$28</c:f>
              <c:numCache>
                <c:formatCode>0.00</c:formatCode>
                <c:ptCount val="26"/>
                <c:pt idx="0">
                  <c:v>0.99939999999999996</c:v>
                </c:pt>
                <c:pt idx="1">
                  <c:v>0.99670000000000003</c:v>
                </c:pt>
                <c:pt idx="2">
                  <c:v>0.98119999999999996</c:v>
                </c:pt>
                <c:pt idx="3">
                  <c:v>0.92649999999999999</c:v>
                </c:pt>
                <c:pt idx="4">
                  <c:v>0.81669999999999998</c:v>
                </c:pt>
                <c:pt idx="5">
                  <c:v>0.65129999999999999</c:v>
                </c:pt>
                <c:pt idx="6">
                  <c:v>0.48249999999999998</c:v>
                </c:pt>
                <c:pt idx="7">
                  <c:v>0.32400000000000001</c:v>
                </c:pt>
                <c:pt idx="8">
                  <c:v>0.20619999999999999</c:v>
                </c:pt>
                <c:pt idx="9">
                  <c:v>0.12330000000000001</c:v>
                </c:pt>
                <c:pt idx="10">
                  <c:v>7.9000000000000001E-2</c:v>
                </c:pt>
                <c:pt idx="11">
                  <c:v>5.1400000000000001E-2</c:v>
                </c:pt>
                <c:pt idx="12">
                  <c:v>3.8399999999999997E-2</c:v>
                </c:pt>
                <c:pt idx="13">
                  <c:v>2.8400000000000002E-2</c:v>
                </c:pt>
                <c:pt idx="14">
                  <c:v>2.53E-2</c:v>
                </c:pt>
                <c:pt idx="15">
                  <c:v>2.3199999999999998E-2</c:v>
                </c:pt>
                <c:pt idx="16">
                  <c:v>2.29E-2</c:v>
                </c:pt>
                <c:pt idx="17">
                  <c:v>2.8000000000000001E-2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C2-4448-BF04-38F7DE26DE5B}"/>
            </c:ext>
          </c:extLst>
        </c:ser>
        <c:ser>
          <c:idx val="3"/>
          <c:order val="3"/>
          <c:tx>
            <c:strRef>
              <c:f>'PSSCH_Test1(QPSK_TDLA30-2700)'!$F$2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C2-4448-BF04-38F7DE26DE5B}"/>
            </c:ext>
          </c:extLst>
        </c:ser>
        <c:ser>
          <c:idx val="4"/>
          <c:order val="4"/>
          <c:tx>
            <c:strRef>
              <c:f>'PSSCH_Test1(QPSK_TDLA30-2700)'!$G$2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'PSSCH_Test1(QPSK_TDLA30-2700)'!$G$3:$G$28</c:f>
              <c:numCache>
                <c:formatCode>0.00</c:formatCode>
                <c:ptCount val="26"/>
                <c:pt idx="6">
                  <c:v>0.51680000000000004</c:v>
                </c:pt>
                <c:pt idx="8">
                  <c:v>0.20830000000000001</c:v>
                </c:pt>
                <c:pt idx="10">
                  <c:v>6.4850000000000005E-2</c:v>
                </c:pt>
                <c:pt idx="12">
                  <c:v>1.7010000000000001E-2</c:v>
                </c:pt>
                <c:pt idx="14">
                  <c:v>5.1999999999999998E-3</c:v>
                </c:pt>
                <c:pt idx="16">
                  <c:v>2E-3</c:v>
                </c:pt>
                <c:pt idx="18">
                  <c:v>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C2-4448-BF04-38F7DE26DE5B}"/>
            </c:ext>
          </c:extLst>
        </c:ser>
        <c:ser>
          <c:idx val="5"/>
          <c:order val="5"/>
          <c:tx>
            <c:strRef>
              <c:f>'PSSCH_Test1(QPSK_TDLA30-2700)'!$H$2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'PSSCH_Test1(QPSK_TDLA30-2700)'!$H$3:$H$28</c:f>
              <c:numCache>
                <c:formatCode>0.00</c:formatCode>
                <c:ptCount val="26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0.97</c:v>
                </c:pt>
                <c:pt idx="4">
                  <c:v>0.9</c:v>
                </c:pt>
                <c:pt idx="5">
                  <c:v>0.77</c:v>
                </c:pt>
                <c:pt idx="6">
                  <c:v>0.59</c:v>
                </c:pt>
                <c:pt idx="7">
                  <c:v>0.41</c:v>
                </c:pt>
                <c:pt idx="8">
                  <c:v>0.24</c:v>
                </c:pt>
                <c:pt idx="9">
                  <c:v>0.13</c:v>
                </c:pt>
                <c:pt idx="10">
                  <c:v>7.0000000000000007E-2</c:v>
                </c:pt>
                <c:pt idx="11">
                  <c:v>0.03</c:v>
                </c:pt>
                <c:pt idx="12">
                  <c:v>0.02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C2-4448-BF04-38F7DE26DE5B}"/>
            </c:ext>
          </c:extLst>
        </c:ser>
        <c:ser>
          <c:idx val="6"/>
          <c:order val="6"/>
          <c:tx>
            <c:strRef>
              <c:f>'PSSCH_Test1(QPSK_TDLA30-2700)'!$I$2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C2-4448-BF04-38F7DE26DE5B}"/>
            </c:ext>
          </c:extLst>
        </c:ser>
        <c:ser>
          <c:idx val="7"/>
          <c:order val="7"/>
          <c:tx>
            <c:strRef>
              <c:f>'PSSCH_Test1(QPSK_TDLA30-2700)'!$J$2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C2-4448-BF04-38F7DE26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436624"/>
        <c:axId val="-2025432816"/>
      </c:scatterChart>
      <c:valAx>
        <c:axId val="-202543662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2025432816"/>
        <c:crosses val="autoZero"/>
        <c:crossBetween val="midCat"/>
      </c:valAx>
      <c:valAx>
        <c:axId val="-202543281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20254366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'PSSCH_Test2(16QAM_TDLA30-1400)'!$C$3:$C$28</c:f>
              <c:numCache>
                <c:formatCode>0.00</c:formatCode>
                <c:ptCount val="26"/>
                <c:pt idx="3">
                  <c:v>0.86934999999999996</c:v>
                </c:pt>
                <c:pt idx="4">
                  <c:v>0.77725</c:v>
                </c:pt>
                <c:pt idx="5">
                  <c:v>0.69920000000000004</c:v>
                </c:pt>
                <c:pt idx="6">
                  <c:v>0.64024999999999999</c:v>
                </c:pt>
                <c:pt idx="7">
                  <c:v>0.58084999999999998</c:v>
                </c:pt>
                <c:pt idx="8">
                  <c:v>0.51795000000000002</c:v>
                </c:pt>
                <c:pt idx="9">
                  <c:v>0.46894999999999998</c:v>
                </c:pt>
                <c:pt idx="10">
                  <c:v>0.39805000000000001</c:v>
                </c:pt>
                <c:pt idx="11">
                  <c:v>0.32224999999999998</c:v>
                </c:pt>
                <c:pt idx="12">
                  <c:v>0.23585</c:v>
                </c:pt>
                <c:pt idx="13">
                  <c:v>0.15525</c:v>
                </c:pt>
                <c:pt idx="14">
                  <c:v>8.745E-2</c:v>
                </c:pt>
                <c:pt idx="15">
                  <c:v>3.5950000000000003E-2</c:v>
                </c:pt>
                <c:pt idx="16">
                  <c:v>1.635E-2</c:v>
                </c:pt>
                <c:pt idx="17">
                  <c:v>6.2500000000000003E-3</c:v>
                </c:pt>
                <c:pt idx="18">
                  <c:v>2.5500000000000002E-3</c:v>
                </c:pt>
                <c:pt idx="19">
                  <c:v>1.0499999999999999E-3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E40-8EFD-798A5CCDE916}"/>
            </c:ext>
          </c:extLst>
        </c:ser>
        <c:ser>
          <c:idx val="1"/>
          <c:order val="1"/>
          <c:tx>
            <c:strRef>
              <c:f>'PSSCH_Test2(16QAM_TDLA30-1400)'!$D$2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'PSSCH_Test2(16QAM_TDLA30-1400)'!$D$3:$D$28</c:f>
              <c:numCache>
                <c:formatCode>0.00</c:formatCode>
                <c:ptCount val="26"/>
                <c:pt idx="4">
                  <c:v>0.99983</c:v>
                </c:pt>
                <c:pt idx="5">
                  <c:v>0.99819999999999998</c:v>
                </c:pt>
                <c:pt idx="6">
                  <c:v>0.98850000000000005</c:v>
                </c:pt>
                <c:pt idx="7">
                  <c:v>0.96089999999999998</c:v>
                </c:pt>
                <c:pt idx="8">
                  <c:v>0.89927999999999997</c:v>
                </c:pt>
                <c:pt idx="9">
                  <c:v>0.79432999999999998</c:v>
                </c:pt>
                <c:pt idx="10">
                  <c:v>0.65625</c:v>
                </c:pt>
                <c:pt idx="11">
                  <c:v>0.49525000000000002</c:v>
                </c:pt>
                <c:pt idx="12">
                  <c:v>0.34575</c:v>
                </c:pt>
                <c:pt idx="13">
                  <c:v>0.22602</c:v>
                </c:pt>
                <c:pt idx="14">
                  <c:v>0.14185</c:v>
                </c:pt>
                <c:pt idx="15">
                  <c:v>8.7150000000000005E-2</c:v>
                </c:pt>
                <c:pt idx="16">
                  <c:v>5.4774999999999997E-2</c:v>
                </c:pt>
                <c:pt idx="17">
                  <c:v>3.6824999999999997E-2</c:v>
                </c:pt>
                <c:pt idx="18">
                  <c:v>2.6749999999999999E-2</c:v>
                </c:pt>
                <c:pt idx="19">
                  <c:v>2.1125000000000001E-2</c:v>
                </c:pt>
                <c:pt idx="20">
                  <c:v>1.7725000000000001E-2</c:v>
                </c:pt>
                <c:pt idx="21">
                  <c:v>1.5174999999999999E-2</c:v>
                </c:pt>
                <c:pt idx="22">
                  <c:v>1.3724999999999999E-2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00-4E40-8EFD-798A5CCDE916}"/>
            </c:ext>
          </c:extLst>
        </c:ser>
        <c:ser>
          <c:idx val="2"/>
          <c:order val="2"/>
          <c:tx>
            <c:strRef>
              <c:f>'PSSCH_Test2(16QAM_TDLA30-1400)'!$E$2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'PSSCH_Test2(16QAM_TDLA30-1400)'!$E$3:$E$28</c:f>
              <c:numCache>
                <c:formatCode>0.00</c:formatCode>
                <c:ptCount val="26"/>
                <c:pt idx="12">
                  <c:v>0.44400000000000001</c:v>
                </c:pt>
                <c:pt idx="13">
                  <c:v>0.29799999999999999</c:v>
                </c:pt>
                <c:pt idx="14">
                  <c:v>0.1895</c:v>
                </c:pt>
                <c:pt idx="15">
                  <c:v>0.1206</c:v>
                </c:pt>
                <c:pt idx="16">
                  <c:v>7.6399999999999996E-2</c:v>
                </c:pt>
                <c:pt idx="17">
                  <c:v>5.4699999999999999E-2</c:v>
                </c:pt>
                <c:pt idx="18">
                  <c:v>4.0399999999999998E-2</c:v>
                </c:pt>
                <c:pt idx="19">
                  <c:v>3.15E-2</c:v>
                </c:pt>
                <c:pt idx="20">
                  <c:v>2.8699999899999998E-2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00-4E40-8EFD-798A5CCDE916}"/>
            </c:ext>
          </c:extLst>
        </c:ser>
        <c:ser>
          <c:idx val="3"/>
          <c:order val="3"/>
          <c:tx>
            <c:strRef>
              <c:f>'PSSCH_Test2(16QAM_TDLA30-1400)'!$F$2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00-4E40-8EFD-798A5CCDE916}"/>
            </c:ext>
          </c:extLst>
        </c:ser>
        <c:ser>
          <c:idx val="4"/>
          <c:order val="4"/>
          <c:tx>
            <c:strRef>
              <c:f>'PSSCH_Test2(16QAM_TDLA30-1400)'!$G$2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'PSSCH_Test2(16QAM_TDLA30-1400)'!$G$3:$G$28</c:f>
              <c:numCache>
                <c:formatCode>0.00</c:formatCode>
                <c:ptCount val="26"/>
                <c:pt idx="5">
                  <c:v>0.99099999999999999</c:v>
                </c:pt>
                <c:pt idx="7">
                  <c:v>0.93799999999999994</c:v>
                </c:pt>
                <c:pt idx="9">
                  <c:v>0.748</c:v>
                </c:pt>
                <c:pt idx="11">
                  <c:v>0.45800000000000002</c:v>
                </c:pt>
                <c:pt idx="13">
                  <c:v>0.214</c:v>
                </c:pt>
                <c:pt idx="15">
                  <c:v>7.2800000000000004E-2</c:v>
                </c:pt>
                <c:pt idx="17">
                  <c:v>1.54E-2</c:v>
                </c:pt>
                <c:pt idx="19">
                  <c:v>3.5999999999999999E-3</c:v>
                </c:pt>
                <c:pt idx="21">
                  <c:v>1.1999999999999999E-3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400-4E40-8EFD-798A5CCDE916}"/>
            </c:ext>
          </c:extLst>
        </c:ser>
        <c:ser>
          <c:idx val="5"/>
          <c:order val="5"/>
          <c:tx>
            <c:strRef>
              <c:f>'PSSCH_Test2(16QAM_TDLA30-1400)'!$H$2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'PSSCH_Test2(16QAM_TDLA30-1400)'!$H$3:$H$28</c:f>
              <c:numCache>
                <c:formatCode>0.00</c:formatCode>
                <c:ptCount val="26"/>
                <c:pt idx="8">
                  <c:v>0.92</c:v>
                </c:pt>
                <c:pt idx="9">
                  <c:v>0.83</c:v>
                </c:pt>
                <c:pt idx="10">
                  <c:v>0.67</c:v>
                </c:pt>
                <c:pt idx="11">
                  <c:v>0.51</c:v>
                </c:pt>
                <c:pt idx="12">
                  <c:v>0.33</c:v>
                </c:pt>
                <c:pt idx="13">
                  <c:v>0.21</c:v>
                </c:pt>
                <c:pt idx="14">
                  <c:v>0.11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400-4E40-8EFD-798A5CCDE916}"/>
            </c:ext>
          </c:extLst>
        </c:ser>
        <c:ser>
          <c:idx val="6"/>
          <c:order val="6"/>
          <c:tx>
            <c:strRef>
              <c:f>'PSSCH_Test2(16QAM_TDLA30-1400)'!$I$2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400-4E40-8EFD-798A5CCDE916}"/>
            </c:ext>
          </c:extLst>
        </c:ser>
        <c:ser>
          <c:idx val="7"/>
          <c:order val="7"/>
          <c:tx>
            <c:strRef>
              <c:f>'PSSCH_Test2(16QAM_TDLA30-1400)'!$J$2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400-4E40-8EFD-798A5CCDE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432272"/>
        <c:axId val="-2026954288"/>
      </c:scatterChart>
      <c:valAx>
        <c:axId val="-202543227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2026954288"/>
        <c:crosses val="autoZero"/>
        <c:crossBetween val="midCat"/>
      </c:valAx>
      <c:valAx>
        <c:axId val="-2026954288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202543227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'PSSCH_Test3(64QAM_TDLA30-180)'!$C$3:$C$28</c:f>
              <c:numCache>
                <c:formatCode>0.00</c:formatCode>
                <c:ptCount val="26"/>
                <c:pt idx="5">
                  <c:v>0.94684999999999997</c:v>
                </c:pt>
                <c:pt idx="6">
                  <c:v>0.88739999999999997</c:v>
                </c:pt>
                <c:pt idx="7">
                  <c:v>0.81904999999999994</c:v>
                </c:pt>
                <c:pt idx="8">
                  <c:v>0.75460000000000005</c:v>
                </c:pt>
                <c:pt idx="9">
                  <c:v>0.69515000000000005</c:v>
                </c:pt>
                <c:pt idx="10">
                  <c:v>0.64370000000000005</c:v>
                </c:pt>
                <c:pt idx="11">
                  <c:v>0.59845000000000004</c:v>
                </c:pt>
                <c:pt idx="12">
                  <c:v>0.54730000000000001</c:v>
                </c:pt>
                <c:pt idx="13">
                  <c:v>0.49070000000000003</c:v>
                </c:pt>
                <c:pt idx="14">
                  <c:v>0.43149999999999999</c:v>
                </c:pt>
                <c:pt idx="15">
                  <c:v>0.37125000000000002</c:v>
                </c:pt>
                <c:pt idx="16">
                  <c:v>0.31</c:v>
                </c:pt>
                <c:pt idx="17">
                  <c:v>0.2359</c:v>
                </c:pt>
                <c:pt idx="18">
                  <c:v>0.18290000000000001</c:v>
                </c:pt>
                <c:pt idx="19">
                  <c:v>0.13730000000000001</c:v>
                </c:pt>
                <c:pt idx="20">
                  <c:v>0.10105</c:v>
                </c:pt>
                <c:pt idx="21">
                  <c:v>7.4450000000000002E-2</c:v>
                </c:pt>
                <c:pt idx="22">
                  <c:v>5.5899999999999998E-2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63-40FB-87D5-D7DED81803E4}"/>
            </c:ext>
          </c:extLst>
        </c:ser>
        <c:ser>
          <c:idx val="1"/>
          <c:order val="1"/>
          <c:tx>
            <c:strRef>
              <c:f>'PSSCH_Test3(64QAM_TDLA30-180)'!$D$2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'PSSCH_Test3(64QAM_TDLA30-180)'!$D$3:$D$28</c:f>
              <c:numCache>
                <c:formatCode>0.00</c:formatCode>
                <c:ptCount val="26"/>
                <c:pt idx="8">
                  <c:v>0.99929999999999997</c:v>
                </c:pt>
                <c:pt idx="9">
                  <c:v>0.99644999999999995</c:v>
                </c:pt>
                <c:pt idx="10">
                  <c:v>0.98655000000000004</c:v>
                </c:pt>
                <c:pt idx="11">
                  <c:v>0.95694999999999997</c:v>
                </c:pt>
                <c:pt idx="12">
                  <c:v>0.89781999999999995</c:v>
                </c:pt>
                <c:pt idx="13">
                  <c:v>0.80640000000000001</c:v>
                </c:pt>
                <c:pt idx="14">
                  <c:v>0.69098000000000004</c:v>
                </c:pt>
                <c:pt idx="15">
                  <c:v>0.56615000000000004</c:v>
                </c:pt>
                <c:pt idx="16">
                  <c:v>0.44355</c:v>
                </c:pt>
                <c:pt idx="17">
                  <c:v>0.33065</c:v>
                </c:pt>
                <c:pt idx="18">
                  <c:v>0.23852000000000001</c:v>
                </c:pt>
                <c:pt idx="19">
                  <c:v>0.16703000000000001</c:v>
                </c:pt>
                <c:pt idx="20">
                  <c:v>0.11395</c:v>
                </c:pt>
                <c:pt idx="21">
                  <c:v>7.4925000000000005E-2</c:v>
                </c:pt>
                <c:pt idx="22">
                  <c:v>4.8575E-2</c:v>
                </c:pt>
                <c:pt idx="23">
                  <c:v>2.9825000000000001E-2</c:v>
                </c:pt>
                <c:pt idx="24">
                  <c:v>1.7725000000000001E-2</c:v>
                </c:pt>
                <c:pt idx="25">
                  <c:v>1.0075000000000001E-2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63-40FB-87D5-D7DED81803E4}"/>
            </c:ext>
          </c:extLst>
        </c:ser>
        <c:ser>
          <c:idx val="2"/>
          <c:order val="2"/>
          <c:tx>
            <c:strRef>
              <c:f>'PSSCH_Test3(64QAM_TDLA30-180)'!$E$2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'PSSCH_Test3(64QAM_TDLA30-180)'!$E$3:$E$28</c:f>
              <c:numCache>
                <c:formatCode>0.00</c:formatCode>
                <c:ptCount val="26"/>
                <c:pt idx="5">
                  <c:v>0.99990000000000001</c:v>
                </c:pt>
                <c:pt idx="6">
                  <c:v>0.99980000000000002</c:v>
                </c:pt>
                <c:pt idx="7">
                  <c:v>1</c:v>
                </c:pt>
                <c:pt idx="8">
                  <c:v>0.99990000000000001</c:v>
                </c:pt>
                <c:pt idx="9">
                  <c:v>0.99970000000000003</c:v>
                </c:pt>
                <c:pt idx="10">
                  <c:v>0.99490000000000001</c:v>
                </c:pt>
                <c:pt idx="11">
                  <c:v>0.97809999999999997</c:v>
                </c:pt>
                <c:pt idx="12">
                  <c:v>0.93810000000000004</c:v>
                </c:pt>
                <c:pt idx="13">
                  <c:v>0.86799999999999999</c:v>
                </c:pt>
                <c:pt idx="14">
                  <c:v>0.76639999999999997</c:v>
                </c:pt>
                <c:pt idx="15">
                  <c:v>0.65139999999999998</c:v>
                </c:pt>
                <c:pt idx="16">
                  <c:v>0.53480000000000005</c:v>
                </c:pt>
                <c:pt idx="17">
                  <c:v>0.41870000000000002</c:v>
                </c:pt>
                <c:pt idx="18">
                  <c:v>0.31280000000000002</c:v>
                </c:pt>
                <c:pt idx="19">
                  <c:v>0.2301</c:v>
                </c:pt>
                <c:pt idx="20">
                  <c:v>0.16750000000000001</c:v>
                </c:pt>
                <c:pt idx="21">
                  <c:v>0.11940000000000001</c:v>
                </c:pt>
                <c:pt idx="22">
                  <c:v>8.3099999999999993E-2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63-40FB-87D5-D7DED81803E4}"/>
            </c:ext>
          </c:extLst>
        </c:ser>
        <c:ser>
          <c:idx val="3"/>
          <c:order val="3"/>
          <c:tx>
            <c:strRef>
              <c:f>'PSSCH_Test3(64QAM_TDLA30-180)'!$F$2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63-40FB-87D5-D7DED81803E4}"/>
            </c:ext>
          </c:extLst>
        </c:ser>
        <c:ser>
          <c:idx val="4"/>
          <c:order val="4"/>
          <c:tx>
            <c:strRef>
              <c:f>'PSSCH_Test3(64QAM_TDLA30-180)'!$G$2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'PSSCH_Test3(64QAM_TDLA30-180)'!$G$3:$G$28</c:f>
              <c:numCache>
                <c:formatCode>0.00</c:formatCode>
                <c:ptCount val="26"/>
                <c:pt idx="8">
                  <c:v>0.999</c:v>
                </c:pt>
                <c:pt idx="10">
                  <c:v>0.97299999999999998</c:v>
                </c:pt>
                <c:pt idx="12">
                  <c:v>0.85499999999999998</c:v>
                </c:pt>
                <c:pt idx="14">
                  <c:v>0.61199999999999999</c:v>
                </c:pt>
                <c:pt idx="16">
                  <c:v>0.35299999999999998</c:v>
                </c:pt>
                <c:pt idx="18">
                  <c:v>0.17199999999999999</c:v>
                </c:pt>
                <c:pt idx="20">
                  <c:v>6.7500000000000004E-2</c:v>
                </c:pt>
                <c:pt idx="22">
                  <c:v>2.47E-2</c:v>
                </c:pt>
                <c:pt idx="24">
                  <c:v>7.2500000000000004E-3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B63-40FB-87D5-D7DED81803E4}"/>
            </c:ext>
          </c:extLst>
        </c:ser>
        <c:ser>
          <c:idx val="5"/>
          <c:order val="5"/>
          <c:tx>
            <c:strRef>
              <c:f>'PSSCH_Test3(64QAM_TDLA30-180)'!$H$2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'PSSCH_Test3(64QAM_TDLA30-180)'!$H$3:$H$28</c:f>
              <c:numCache>
                <c:formatCode>0.00</c:formatCode>
                <c:ptCount val="26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</c:v>
                </c:pt>
                <c:pt idx="9">
                  <c:v>0.99</c:v>
                </c:pt>
                <c:pt idx="10">
                  <c:v>0.98</c:v>
                </c:pt>
                <c:pt idx="11">
                  <c:v>0.95</c:v>
                </c:pt>
                <c:pt idx="12">
                  <c:v>0.89</c:v>
                </c:pt>
                <c:pt idx="13">
                  <c:v>0.79</c:v>
                </c:pt>
                <c:pt idx="14">
                  <c:v>0.66</c:v>
                </c:pt>
                <c:pt idx="15">
                  <c:v>0.52</c:v>
                </c:pt>
                <c:pt idx="16">
                  <c:v>0.39</c:v>
                </c:pt>
                <c:pt idx="17">
                  <c:v>0.28000000000000003</c:v>
                </c:pt>
                <c:pt idx="18">
                  <c:v>0.19</c:v>
                </c:pt>
                <c:pt idx="19">
                  <c:v>0.12</c:v>
                </c:pt>
                <c:pt idx="20">
                  <c:v>7.0000000000000007E-2</c:v>
                </c:pt>
                <c:pt idx="21">
                  <c:v>0.04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B63-40FB-87D5-D7DED81803E4}"/>
            </c:ext>
          </c:extLst>
        </c:ser>
        <c:ser>
          <c:idx val="6"/>
          <c:order val="6"/>
          <c:tx>
            <c:strRef>
              <c:f>'PSSCH_Test3(64QAM_TDLA30-180)'!$I$2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B63-40FB-87D5-D7DED81803E4}"/>
            </c:ext>
          </c:extLst>
        </c:ser>
        <c:ser>
          <c:idx val="7"/>
          <c:order val="7"/>
          <c:tx>
            <c:strRef>
              <c:f>'PSSCH_Test3(64QAM_TDLA30-180)'!$J$2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B63-40FB-87D5-D7DED818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6953744"/>
        <c:axId val="-2026945584"/>
      </c:scatterChart>
      <c:valAx>
        <c:axId val="-202695374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2026945584"/>
        <c:crosses val="autoZero"/>
        <c:crossBetween val="midCat"/>
      </c:valAx>
      <c:valAx>
        <c:axId val="-202694558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202695374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PSCCH!$C$3:$C$28</c:f>
              <c:numCache>
                <c:formatCode>0.00</c:formatCode>
                <c:ptCount val="26"/>
                <c:pt idx="0">
                  <c:v>0.53769999999999996</c:v>
                </c:pt>
                <c:pt idx="1">
                  <c:v>0.42435</c:v>
                </c:pt>
                <c:pt idx="2">
                  <c:v>0.33860000000000001</c:v>
                </c:pt>
                <c:pt idx="3">
                  <c:v>0.25145000000000001</c:v>
                </c:pt>
                <c:pt idx="4">
                  <c:v>0.1825</c:v>
                </c:pt>
                <c:pt idx="5">
                  <c:v>0.10865</c:v>
                </c:pt>
                <c:pt idx="6">
                  <c:v>8.7249999999999994E-2</c:v>
                </c:pt>
                <c:pt idx="7">
                  <c:v>6.0900000000000003E-2</c:v>
                </c:pt>
                <c:pt idx="8">
                  <c:v>3.245E-2</c:v>
                </c:pt>
                <c:pt idx="9">
                  <c:v>2.4299999999999999E-2</c:v>
                </c:pt>
                <c:pt idx="10">
                  <c:v>1.295E-2</c:v>
                </c:pt>
                <c:pt idx="11">
                  <c:v>1.03E-2</c:v>
                </c:pt>
                <c:pt idx="12">
                  <c:v>3.2499999999999999E-3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8F-4AE8-802B-4A67A95FF0F9}"/>
            </c:ext>
          </c:extLst>
        </c:ser>
        <c:ser>
          <c:idx val="1"/>
          <c:order val="1"/>
          <c:tx>
            <c:strRef>
              <c:f>PSCCH!$D$2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PSCCH!$D$3:$D$28</c:f>
              <c:numCache>
                <c:formatCode>0.00</c:formatCode>
                <c:ptCount val="26"/>
                <c:pt idx="0">
                  <c:v>0.78219000000000005</c:v>
                </c:pt>
                <c:pt idx="1">
                  <c:v>0.67066999999999999</c:v>
                </c:pt>
                <c:pt idx="2">
                  <c:v>0.54774</c:v>
                </c:pt>
                <c:pt idx="3">
                  <c:v>0.42544999999999999</c:v>
                </c:pt>
                <c:pt idx="4">
                  <c:v>0.31445000000000001</c:v>
                </c:pt>
                <c:pt idx="5">
                  <c:v>0.22664000000000001</c:v>
                </c:pt>
                <c:pt idx="6">
                  <c:v>0.15559999999999999</c:v>
                </c:pt>
                <c:pt idx="7">
                  <c:v>0.1027</c:v>
                </c:pt>
                <c:pt idx="8">
                  <c:v>6.5960000000000005E-2</c:v>
                </c:pt>
                <c:pt idx="9">
                  <c:v>4.0280000000000003E-2</c:v>
                </c:pt>
                <c:pt idx="10">
                  <c:v>2.3980000000000001E-2</c:v>
                </c:pt>
                <c:pt idx="11">
                  <c:v>1.363E-2</c:v>
                </c:pt>
                <c:pt idx="12">
                  <c:v>7.4000000000000003E-3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8F-4AE8-802B-4A67A95FF0F9}"/>
            </c:ext>
          </c:extLst>
        </c:ser>
        <c:ser>
          <c:idx val="2"/>
          <c:order val="2"/>
          <c:tx>
            <c:strRef>
              <c:f>PSCCH!$E$2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PSCCH!$E$3:$E$28</c:f>
              <c:numCache>
                <c:formatCode>0.00</c:formatCode>
                <c:ptCount val="26"/>
                <c:pt idx="8">
                  <c:v>4.9799999999999997E-2</c:v>
                </c:pt>
                <c:pt idx="9">
                  <c:v>3.2800000000000003E-2</c:v>
                </c:pt>
                <c:pt idx="10">
                  <c:v>1.8700000000000001E-2</c:v>
                </c:pt>
                <c:pt idx="11">
                  <c:v>9.7999999999999997E-3</c:v>
                </c:pt>
                <c:pt idx="12">
                  <c:v>5.1000000000000004E-3</c:v>
                </c:pt>
                <c:pt idx="13">
                  <c:v>3.2000000000000002E-3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8F-4AE8-802B-4A67A95FF0F9}"/>
            </c:ext>
          </c:extLst>
        </c:ser>
        <c:ser>
          <c:idx val="3"/>
          <c:order val="3"/>
          <c:tx>
            <c:strRef>
              <c:f>PSCCH!$F$2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8F-4AE8-802B-4A67A95FF0F9}"/>
            </c:ext>
          </c:extLst>
        </c:ser>
        <c:ser>
          <c:idx val="4"/>
          <c:order val="4"/>
          <c:tx>
            <c:strRef>
              <c:f>PSCCH!$G$2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PSCCH!$G$3:$G$28</c:f>
              <c:numCache>
                <c:formatCode>0.00</c:formatCode>
                <c:ptCount val="26"/>
                <c:pt idx="0">
                  <c:v>0.55900000000000005</c:v>
                </c:pt>
                <c:pt idx="2">
                  <c:v>0.32900000000000001</c:v>
                </c:pt>
                <c:pt idx="4">
                  <c:v>0.16900000000000001</c:v>
                </c:pt>
                <c:pt idx="6">
                  <c:v>7.5999999999999998E-2</c:v>
                </c:pt>
                <c:pt idx="8">
                  <c:v>2.8400000000000002E-2</c:v>
                </c:pt>
                <c:pt idx="10">
                  <c:v>9.4000000000000004E-3</c:v>
                </c:pt>
                <c:pt idx="12">
                  <c:v>2.5999999999999999E-3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98F-4AE8-802B-4A67A95FF0F9}"/>
            </c:ext>
          </c:extLst>
        </c:ser>
        <c:ser>
          <c:idx val="5"/>
          <c:order val="5"/>
          <c:tx>
            <c:strRef>
              <c:f>PSCCH!$H$2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PSCCH!$H$3:$H$28</c:f>
              <c:numCache>
                <c:formatCode>0.00</c:formatCode>
                <c:ptCount val="26"/>
                <c:pt idx="0">
                  <c:v>0.89</c:v>
                </c:pt>
                <c:pt idx="1">
                  <c:v>0.77</c:v>
                </c:pt>
                <c:pt idx="2">
                  <c:v>0.6</c:v>
                </c:pt>
                <c:pt idx="3">
                  <c:v>0.41</c:v>
                </c:pt>
                <c:pt idx="4">
                  <c:v>0.25</c:v>
                </c:pt>
                <c:pt idx="5">
                  <c:v>0.15</c:v>
                </c:pt>
                <c:pt idx="6">
                  <c:v>0.09</c:v>
                </c:pt>
                <c:pt idx="7">
                  <c:v>0.05</c:v>
                </c:pt>
                <c:pt idx="8">
                  <c:v>0.03</c:v>
                </c:pt>
                <c:pt idx="9">
                  <c:v>0.02</c:v>
                </c:pt>
                <c:pt idx="10">
                  <c:v>0.01</c:v>
                </c:pt>
                <c:pt idx="11">
                  <c:v>6.0000000000000001E-3</c:v>
                </c:pt>
                <c:pt idx="12">
                  <c:v>3.3999999999999998E-3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98F-4AE8-802B-4A67A95FF0F9}"/>
            </c:ext>
          </c:extLst>
        </c:ser>
        <c:ser>
          <c:idx val="6"/>
          <c:order val="6"/>
          <c:tx>
            <c:strRef>
              <c:f>PSCCH!$I$2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98F-4AE8-802B-4A67A95FF0F9}"/>
            </c:ext>
          </c:extLst>
        </c:ser>
        <c:ser>
          <c:idx val="7"/>
          <c:order val="7"/>
          <c:tx>
            <c:strRef>
              <c:f>PSCCH!$J$2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98F-4AE8-802B-4A67A95F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72092912"/>
        <c:axId val="-1672091280"/>
      </c:scatterChart>
      <c:valAx>
        <c:axId val="-167209291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1672091280"/>
        <c:crosses val="autoZero"/>
        <c:crossBetween val="midCat"/>
      </c:valAx>
      <c:valAx>
        <c:axId val="-1672091280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16720929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PSBCH!$C$2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PSBCH!$C$3:$C$28</c:f>
              <c:numCache>
                <c:formatCode>0.00</c:formatCode>
                <c:ptCount val="26"/>
                <c:pt idx="6" formatCode="0.00000">
                  <c:v>7.9049999999999995E-2</c:v>
                </c:pt>
                <c:pt idx="7" formatCode="0.00000">
                  <c:v>5.1950000000000003E-2</c:v>
                </c:pt>
                <c:pt idx="8" formatCode="0.00000">
                  <c:v>3.4750000000000003E-2</c:v>
                </c:pt>
                <c:pt idx="9" formatCode="0.00000">
                  <c:v>2.1899999999999999E-2</c:v>
                </c:pt>
                <c:pt idx="10" formatCode="0.00000">
                  <c:v>1.2749999999999999E-2</c:v>
                </c:pt>
                <c:pt idx="11" formatCode="0.00000">
                  <c:v>8.8999999999999999E-3</c:v>
                </c:pt>
                <c:pt idx="12" formatCode="0.00000">
                  <c:v>3.65E-3</c:v>
                </c:pt>
                <c:pt idx="13" formatCode="0.00000">
                  <c:v>2.4499999999999999E-3</c:v>
                </c:pt>
                <c:pt idx="14" formatCode="0.00000">
                  <c:v>1.1000000000000001E-3</c:v>
                </c:pt>
                <c:pt idx="15" formatCode="0.00000">
                  <c:v>6.9999999999999999E-4</c:v>
                </c:pt>
                <c:pt idx="16" formatCode="0.00000">
                  <c:v>2.9999999999999997E-4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FD-483C-874E-E8DA1C67F5A6}"/>
            </c:ext>
          </c:extLst>
        </c:ser>
        <c:ser>
          <c:idx val="1"/>
          <c:order val="1"/>
          <c:tx>
            <c:strRef>
              <c:f>PSBCH!$D$2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PSBCH!$D$3:$D$28</c:f>
              <c:numCache>
                <c:formatCode>0.00</c:formatCode>
                <c:ptCount val="26"/>
                <c:pt idx="0">
                  <c:v>0.97685</c:v>
                </c:pt>
                <c:pt idx="1">
                  <c:v>0.94289999999999996</c:v>
                </c:pt>
                <c:pt idx="2">
                  <c:v>0.88565000000000005</c:v>
                </c:pt>
                <c:pt idx="3">
                  <c:v>0.79054999999999997</c:v>
                </c:pt>
                <c:pt idx="4">
                  <c:v>0.67620000000000002</c:v>
                </c:pt>
                <c:pt idx="5">
                  <c:v>0.54930000000000001</c:v>
                </c:pt>
                <c:pt idx="6">
                  <c:v>0.42230000000000001</c:v>
                </c:pt>
                <c:pt idx="7">
                  <c:v>0.30919999999999997</c:v>
                </c:pt>
                <c:pt idx="8">
                  <c:v>0.2162</c:v>
                </c:pt>
                <c:pt idx="9">
                  <c:v>0.14610000000000001</c:v>
                </c:pt>
                <c:pt idx="10">
                  <c:v>9.2700000000000005E-2</c:v>
                </c:pt>
                <c:pt idx="11">
                  <c:v>5.8049999999999997E-2</c:v>
                </c:pt>
                <c:pt idx="12">
                  <c:v>3.5349999999999999E-2</c:v>
                </c:pt>
                <c:pt idx="13">
                  <c:v>2.1100000000000001E-2</c:v>
                </c:pt>
                <c:pt idx="14">
                  <c:v>1.205E-2</c:v>
                </c:pt>
                <c:pt idx="15">
                  <c:v>6.8500000000000002E-3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FD-483C-874E-E8DA1C67F5A6}"/>
            </c:ext>
          </c:extLst>
        </c:ser>
        <c:ser>
          <c:idx val="2"/>
          <c:order val="2"/>
          <c:tx>
            <c:strRef>
              <c:f>PSBCH!$E$2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PSBCH!$E$3:$E$28</c:f>
              <c:numCache>
                <c:formatCode>0.00</c:formatCode>
                <c:ptCount val="26"/>
                <c:pt idx="6">
                  <c:v>0.15237999999999999</c:v>
                </c:pt>
                <c:pt idx="7">
                  <c:v>0.10278</c:v>
                </c:pt>
                <c:pt idx="8">
                  <c:v>6.5670000000000006E-2</c:v>
                </c:pt>
                <c:pt idx="9">
                  <c:v>3.9879999999999999E-2</c:v>
                </c:pt>
                <c:pt idx="10">
                  <c:v>2.282E-2</c:v>
                </c:pt>
                <c:pt idx="11">
                  <c:v>1.349E-2</c:v>
                </c:pt>
                <c:pt idx="12">
                  <c:v>7.5399999999999998E-3</c:v>
                </c:pt>
                <c:pt idx="13">
                  <c:v>3.7699999999999999E-3</c:v>
                </c:pt>
                <c:pt idx="14">
                  <c:v>2.1800000000000001E-3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FD-483C-874E-E8DA1C67F5A6}"/>
            </c:ext>
          </c:extLst>
        </c:ser>
        <c:ser>
          <c:idx val="3"/>
          <c:order val="3"/>
          <c:tx>
            <c:strRef>
              <c:f>PSBCH!$F$2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FD-483C-874E-E8DA1C67F5A6}"/>
            </c:ext>
          </c:extLst>
        </c:ser>
        <c:ser>
          <c:idx val="4"/>
          <c:order val="4"/>
          <c:tx>
            <c:strRef>
              <c:f>PSBCH!$G$2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PSBCH!$G$3:$G$28</c:f>
              <c:numCache>
                <c:formatCode>0.00</c:formatCode>
                <c:ptCount val="26"/>
                <c:pt idx="7">
                  <c:v>0.126</c:v>
                </c:pt>
                <c:pt idx="8">
                  <c:v>8.14E-2</c:v>
                </c:pt>
                <c:pt idx="9">
                  <c:v>5.0599999999999999E-2</c:v>
                </c:pt>
                <c:pt idx="10">
                  <c:v>3.0800000000000001E-2</c:v>
                </c:pt>
                <c:pt idx="11">
                  <c:v>1.9199999999999998E-2</c:v>
                </c:pt>
                <c:pt idx="12">
                  <c:v>1.14E-2</c:v>
                </c:pt>
                <c:pt idx="13">
                  <c:v>7.4000000000000003E-3</c:v>
                </c:pt>
                <c:pt idx="14">
                  <c:v>2.5999999999999999E-3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CFD-483C-874E-E8DA1C67F5A6}"/>
            </c:ext>
          </c:extLst>
        </c:ser>
        <c:ser>
          <c:idx val="5"/>
          <c:order val="5"/>
          <c:tx>
            <c:strRef>
              <c:f>PSBCH!$H$2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PSBCH!$H$3:$H$28</c:f>
              <c:numCache>
                <c:formatCode>0.00</c:formatCode>
                <c:ptCount val="26"/>
                <c:pt idx="5">
                  <c:v>0.16209999999999999</c:v>
                </c:pt>
                <c:pt idx="6">
                  <c:v>0.11</c:v>
                </c:pt>
                <c:pt idx="7">
                  <c:v>6.7400000000000002E-2</c:v>
                </c:pt>
                <c:pt idx="8">
                  <c:v>0.04</c:v>
                </c:pt>
                <c:pt idx="9">
                  <c:v>2.1999999999999999E-2</c:v>
                </c:pt>
                <c:pt idx="10">
                  <c:v>0.01</c:v>
                </c:pt>
                <c:pt idx="11">
                  <c:v>5.4000000000000003E-3</c:v>
                </c:pt>
                <c:pt idx="12">
                  <c:v>2E-3</c:v>
                </c:pt>
                <c:pt idx="13">
                  <c:v>1.1999999999999999E-3</c:v>
                </c:pt>
                <c:pt idx="14">
                  <c:v>8.0000000000000004E-4</c:v>
                </c:pt>
                <c:pt idx="15">
                  <c:v>2.0000000000000001E-4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CFD-483C-874E-E8DA1C67F5A6}"/>
            </c:ext>
          </c:extLst>
        </c:ser>
        <c:ser>
          <c:idx val="6"/>
          <c:order val="6"/>
          <c:tx>
            <c:strRef>
              <c:f>PSBCH!$I$2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CFD-483C-874E-E8DA1C67F5A6}"/>
            </c:ext>
          </c:extLst>
        </c:ser>
        <c:ser>
          <c:idx val="7"/>
          <c:order val="7"/>
          <c:tx>
            <c:strRef>
              <c:f>PSBCH!$J$2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CFD-483C-874E-E8DA1C67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72089104"/>
        <c:axId val="-1672090736"/>
      </c:scatterChart>
      <c:valAx>
        <c:axId val="-1672089104"/>
        <c:scaling>
          <c:orientation val="minMax"/>
          <c:max val="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1672090736"/>
        <c:crosses val="autoZero"/>
        <c:crossBetween val="midCat"/>
      </c:valAx>
      <c:valAx>
        <c:axId val="-1672090736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16720891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PSFCH!$C$2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PSFCH!$C$3:$C$28</c:f>
              <c:numCache>
                <c:formatCode>0.00</c:formatCode>
                <c:ptCount val="26"/>
                <c:pt idx="6">
                  <c:v>0.22893333333333299</c:v>
                </c:pt>
                <c:pt idx="7">
                  <c:v>0.1358</c:v>
                </c:pt>
                <c:pt idx="8">
                  <c:v>9.2799999999999994E-2</c:v>
                </c:pt>
                <c:pt idx="9">
                  <c:v>6.7799999999999999E-2</c:v>
                </c:pt>
                <c:pt idx="10">
                  <c:v>4.4866666666666701E-2</c:v>
                </c:pt>
                <c:pt idx="11">
                  <c:v>3.5799999999999998E-2</c:v>
                </c:pt>
                <c:pt idx="12">
                  <c:v>2.20666666666667E-2</c:v>
                </c:pt>
                <c:pt idx="13">
                  <c:v>1.4200000000000001E-2</c:v>
                </c:pt>
                <c:pt idx="14">
                  <c:v>9.9333333333333305E-3</c:v>
                </c:pt>
                <c:pt idx="15">
                  <c:v>5.2666666666666704E-3</c:v>
                </c:pt>
                <c:pt idx="16">
                  <c:v>2.7333333333333298E-3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08-4ADE-812F-1A48378E2541}"/>
            </c:ext>
          </c:extLst>
        </c:ser>
        <c:ser>
          <c:idx val="1"/>
          <c:order val="1"/>
          <c:tx>
            <c:strRef>
              <c:f>PSFCH!$D$2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PSFCH!$D$3:$D$28</c:f>
              <c:numCache>
                <c:formatCode>0.00</c:formatCode>
                <c:ptCount val="26"/>
                <c:pt idx="0">
                  <c:v>0.79742999999999997</c:v>
                </c:pt>
                <c:pt idx="1">
                  <c:v>0.73038000000000003</c:v>
                </c:pt>
                <c:pt idx="2">
                  <c:v>0.63866999999999996</c:v>
                </c:pt>
                <c:pt idx="3">
                  <c:v>0.55020000000000002</c:v>
                </c:pt>
                <c:pt idx="4">
                  <c:v>0.45931</c:v>
                </c:pt>
                <c:pt idx="5">
                  <c:v>0.37874000000000002</c:v>
                </c:pt>
                <c:pt idx="6">
                  <c:v>0.28184999999999999</c:v>
                </c:pt>
                <c:pt idx="7">
                  <c:v>0.21385999999999999</c:v>
                </c:pt>
                <c:pt idx="8">
                  <c:v>0.16194</c:v>
                </c:pt>
                <c:pt idx="9">
                  <c:v>0.11011</c:v>
                </c:pt>
                <c:pt idx="10">
                  <c:v>7.8004000000000004E-2</c:v>
                </c:pt>
                <c:pt idx="11">
                  <c:v>6.3109999999999999E-2</c:v>
                </c:pt>
                <c:pt idx="12">
                  <c:v>3.5380000000000002E-2</c:v>
                </c:pt>
                <c:pt idx="13">
                  <c:v>2.3813999999999998E-2</c:v>
                </c:pt>
                <c:pt idx="14">
                  <c:v>1.5987999999999999E-2</c:v>
                </c:pt>
                <c:pt idx="15">
                  <c:v>1.0888E-2</c:v>
                </c:pt>
                <c:pt idx="16">
                  <c:v>6.5240000000000003E-3</c:v>
                </c:pt>
                <c:pt idx="17">
                  <c:v>4.2500000000000003E-3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08-4ADE-812F-1A48378E2541}"/>
            </c:ext>
          </c:extLst>
        </c:ser>
        <c:ser>
          <c:idx val="2"/>
          <c:order val="2"/>
          <c:tx>
            <c:strRef>
              <c:f>PSFCH!$E$2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PSFCH!$E$3:$E$28</c:f>
              <c:numCache>
                <c:formatCode>0.00</c:formatCode>
                <c:ptCount val="26"/>
                <c:pt idx="11">
                  <c:v>4.8800000000000003E-2</c:v>
                </c:pt>
                <c:pt idx="12">
                  <c:v>3.1800000000000002E-2</c:v>
                </c:pt>
                <c:pt idx="13">
                  <c:v>2.1825000000000001E-2</c:v>
                </c:pt>
                <c:pt idx="14">
                  <c:v>1.4175E-2</c:v>
                </c:pt>
                <c:pt idx="15">
                  <c:v>9.4999999999999998E-3</c:v>
                </c:pt>
                <c:pt idx="16">
                  <c:v>5.4999999999999997E-3</c:v>
                </c:pt>
                <c:pt idx="17">
                  <c:v>3.6749999999999999E-3</c:v>
                </c:pt>
                <c:pt idx="18">
                  <c:v>2.2750000000000001E-3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08-4ADE-812F-1A48378E2541}"/>
            </c:ext>
          </c:extLst>
        </c:ser>
        <c:ser>
          <c:idx val="3"/>
          <c:order val="3"/>
          <c:tx>
            <c:strRef>
              <c:f>PSFCH!$F$2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08-4ADE-812F-1A48378E2541}"/>
            </c:ext>
          </c:extLst>
        </c:ser>
        <c:ser>
          <c:idx val="4"/>
          <c:order val="4"/>
          <c:tx>
            <c:strRef>
              <c:f>PSFCH!$G$2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PSFCH!$G$3:$G$28</c:f>
              <c:numCache>
                <c:formatCode>0.00</c:formatCode>
                <c:ptCount val="26"/>
                <c:pt idx="0">
                  <c:v>0.84799999999999998</c:v>
                </c:pt>
                <c:pt idx="2">
                  <c:v>0.73099999999999998</c:v>
                </c:pt>
                <c:pt idx="4">
                  <c:v>0.57499999999999996</c:v>
                </c:pt>
                <c:pt idx="6">
                  <c:v>0.40799999999999997</c:v>
                </c:pt>
                <c:pt idx="8">
                  <c:v>0.24399999999999999</c:v>
                </c:pt>
                <c:pt idx="10">
                  <c:v>0.13</c:v>
                </c:pt>
                <c:pt idx="12">
                  <c:v>6.5000000000000002E-2</c:v>
                </c:pt>
                <c:pt idx="14">
                  <c:v>2.7E-2</c:v>
                </c:pt>
                <c:pt idx="16">
                  <c:v>1.0999999999999999E-2</c:v>
                </c:pt>
                <c:pt idx="18">
                  <c:v>6.6E-3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008-4ADE-812F-1A48378E2541}"/>
            </c:ext>
          </c:extLst>
        </c:ser>
        <c:ser>
          <c:idx val="5"/>
          <c:order val="5"/>
          <c:tx>
            <c:strRef>
              <c:f>PSFCH!$H$2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008-4ADE-812F-1A48378E2541}"/>
            </c:ext>
          </c:extLst>
        </c:ser>
        <c:ser>
          <c:idx val="6"/>
          <c:order val="6"/>
          <c:tx>
            <c:strRef>
              <c:f>PSFCH!$I$2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008-4ADE-812F-1A48378E2541}"/>
            </c:ext>
          </c:extLst>
        </c:ser>
        <c:ser>
          <c:idx val="7"/>
          <c:order val="7"/>
          <c:tx>
            <c:strRef>
              <c:f>PSFCH!$J$2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008-4ADE-812F-1A48378E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72078224"/>
        <c:axId val="-1672079856"/>
      </c:scatterChart>
      <c:valAx>
        <c:axId val="-1672078224"/>
        <c:scaling>
          <c:orientation val="minMax"/>
          <c:max val="12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1672079856"/>
        <c:crosses val="autoZero"/>
        <c:crossBetween val="midCat"/>
      </c:valAx>
      <c:valAx>
        <c:axId val="-1672079856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16720782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379269</xdr:colOff>
      <xdr:row>1</xdr:row>
      <xdr:rowOff>46074</xdr:rowOff>
    </xdr:from>
    <xdr:to>
      <xdr:col>24</xdr:col>
      <xdr:colOff>316691</xdr:colOff>
      <xdr:row>26</xdr:row>
      <xdr:rowOff>201386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503465</xdr:colOff>
      <xdr:row>1</xdr:row>
      <xdr:rowOff>30736</xdr:rowOff>
    </xdr:from>
    <xdr:to>
      <xdr:col>25</xdr:col>
      <xdr:colOff>418621</xdr:colOff>
      <xdr:row>27</xdr:row>
      <xdr:rowOff>40822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199159</xdr:colOff>
      <xdr:row>1</xdr:row>
      <xdr:rowOff>208865</xdr:rowOff>
    </xdr:from>
    <xdr:to>
      <xdr:col>25</xdr:col>
      <xdr:colOff>136582</xdr:colOff>
      <xdr:row>27</xdr:row>
      <xdr:rowOff>154627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689883</xdr:colOff>
      <xdr:row>2</xdr:row>
      <xdr:rowOff>152398</xdr:rowOff>
    </xdr:from>
    <xdr:to>
      <xdr:col>22</xdr:col>
      <xdr:colOff>-1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G20" sqref="G20"/>
    </sheetView>
  </sheetViews>
  <sheetFormatPr defaultRowHeight="16.5"/>
  <cols>
    <col min="1" max="1" width="68.125" customWidth="1"/>
    <col min="2" max="2" width="32.375" customWidth="1"/>
  </cols>
  <sheetData>
    <row r="2" spans="1:4">
      <c r="A2" s="24" t="s">
        <v>42</v>
      </c>
      <c r="B2" s="27" t="s">
        <v>49</v>
      </c>
      <c r="C2" s="1"/>
    </row>
    <row r="3" spans="1:4">
      <c r="A3" s="24" t="s">
        <v>43</v>
      </c>
      <c r="B3" s="1"/>
      <c r="C3" s="1"/>
    </row>
    <row r="4" spans="1:4">
      <c r="A4" s="1"/>
      <c r="B4" s="1"/>
      <c r="C4" s="1"/>
    </row>
    <row r="5" spans="1:4">
      <c r="A5" s="28" t="s">
        <v>41</v>
      </c>
      <c r="B5" s="1"/>
      <c r="C5" s="1"/>
    </row>
    <row r="6" spans="1:4">
      <c r="A6" s="29" t="s">
        <v>6</v>
      </c>
      <c r="B6" s="1"/>
      <c r="C6" s="1"/>
    </row>
    <row r="7" spans="1:4">
      <c r="A7" s="28" t="s">
        <v>48</v>
      </c>
      <c r="B7" s="1" t="s">
        <v>17</v>
      </c>
      <c r="C7" s="1"/>
      <c r="D7" t="s">
        <v>18</v>
      </c>
    </row>
    <row r="8" spans="1:4">
      <c r="A8" s="29" t="s">
        <v>7</v>
      </c>
      <c r="B8" s="1"/>
      <c r="C8" s="1"/>
    </row>
    <row r="9" spans="1:4">
      <c r="B9" t="s">
        <v>19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zoomScale="85" zoomScaleNormal="85" workbookViewId="0">
      <selection activeCell="E18" sqref="E18:E19"/>
    </sheetView>
  </sheetViews>
  <sheetFormatPr defaultRowHeight="16.5"/>
  <cols>
    <col min="1" max="1" width="2.375" customWidth="1"/>
    <col min="2" max="2" width="24.375" customWidth="1"/>
    <col min="3" max="3" width="23.375" customWidth="1"/>
    <col min="5" max="7" width="11.875" customWidth="1"/>
    <col min="8" max="8" width="3.375" customWidth="1"/>
    <col min="9" max="10" width="15.375" customWidth="1"/>
    <col min="11" max="11" width="18.25" customWidth="1"/>
    <col min="12" max="12" width="22.375" customWidth="1"/>
    <col min="13" max="13" width="3.375" customWidth="1"/>
    <col min="14" max="14" width="13" customWidth="1"/>
    <col min="15" max="15" width="15" customWidth="1"/>
    <col min="16" max="16" width="11.875" customWidth="1"/>
    <col min="17" max="17" width="16.375" customWidth="1"/>
    <col min="18" max="18" width="3" customWidth="1"/>
    <col min="19" max="19" width="12.125" customWidth="1"/>
    <col min="20" max="20" width="15.875" customWidth="1"/>
    <col min="23" max="23" width="14.875" customWidth="1"/>
  </cols>
  <sheetData>
    <row r="2" spans="2:3" ht="17.25" thickBot="1"/>
    <row r="3" spans="2:3" ht="17.25" thickBot="1">
      <c r="B3" s="62" t="s">
        <v>44</v>
      </c>
      <c r="C3" s="60" t="s">
        <v>46</v>
      </c>
    </row>
    <row r="4" spans="2:3" ht="17.25" thickBot="1">
      <c r="B4" s="63" t="s">
        <v>45</v>
      </c>
      <c r="C4" s="61" t="s">
        <v>47</v>
      </c>
    </row>
    <row r="5" spans="2:3">
      <c r="B5" s="58"/>
      <c r="C5" s="58"/>
    </row>
    <row r="6" spans="2:3">
      <c r="B6" s="59"/>
      <c r="C6" s="59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85" zoomScaleNormal="85" workbookViewId="0">
      <selection activeCell="I21" sqref="I21"/>
    </sheetView>
  </sheetViews>
  <sheetFormatPr defaultRowHeight="16.5"/>
  <cols>
    <col min="1" max="1" width="32" bestFit="1" customWidth="1"/>
    <col min="2" max="2" width="0.375" customWidth="1"/>
    <col min="3" max="13" width="14.875" customWidth="1"/>
    <col min="15" max="15" width="15" customWidth="1"/>
  </cols>
  <sheetData>
    <row r="1" spans="1:15" ht="17.25" thickBot="1">
      <c r="A1" s="51" t="s">
        <v>32</v>
      </c>
    </row>
    <row r="2" spans="1:15" ht="27" customHeight="1" thickBot="1">
      <c r="A2" s="34" t="s">
        <v>30</v>
      </c>
      <c r="B2" s="70"/>
      <c r="C2" s="35" t="str">
        <f>'PSSCH_Test1(QPSK_TDLA30-2700)'!C31</f>
        <v>LG</v>
      </c>
      <c r="D2" s="35" t="str">
        <f>'PSSCH_Test1(QPSK_TDLA30-2700)'!D31</f>
        <v>Intel</v>
      </c>
      <c r="E2" s="35" t="str">
        <f>'PSSCH_Test1(QPSK_TDLA30-2700)'!E31</f>
        <v>Huawei</v>
      </c>
      <c r="F2" s="35" t="str">
        <f>'PSSCH_Test1(QPSK_TDLA30-2700)'!F31</f>
        <v>QC</v>
      </c>
      <c r="G2" s="35" t="str">
        <f>'PSSCH_Test1(QPSK_TDLA30-2700)'!G31</f>
        <v>CATT,GOHIGH</v>
      </c>
      <c r="H2" s="35" t="str">
        <f>'PSSCH_Test1(QPSK_TDLA30-2700)'!H31</f>
        <v>MTK</v>
      </c>
      <c r="I2" s="35" t="str">
        <f>'PSSCH_Test1(QPSK_TDLA30-2700)'!I31</f>
        <v/>
      </c>
      <c r="J2" s="35" t="str">
        <f>'PSSCH_Test1(QPSK_TDLA30-2700)'!J31</f>
        <v/>
      </c>
      <c r="K2" s="64" t="str">
        <f>'PSSCH_Test1(QPSK_TDLA30-2700)'!K31</f>
        <v>STD</v>
      </c>
      <c r="L2" s="36" t="str">
        <f>'PSSCH_Test1(QPSK_TDLA30-2700)'!L31</f>
        <v>SPAN</v>
      </c>
      <c r="M2" s="66" t="str">
        <f>'PSSCH_Test1(QPSK_TDLA30-2700)'!M31</f>
        <v>AVE</v>
      </c>
      <c r="N2" s="33"/>
    </row>
    <row r="3" spans="1:15" ht="35.25" customHeight="1" thickBot="1">
      <c r="A3" s="42" t="s">
        <v>14</v>
      </c>
      <c r="B3" s="71"/>
      <c r="C3" s="37">
        <f ca="1">'PSSCH_Test1(QPSK_TDLA30-2700)'!C32</f>
        <v>1.2322808352900898</v>
      </c>
      <c r="D3" s="37">
        <f ca="1">'PSSCH_Test1(QPSK_TDLA30-2700)'!D32</f>
        <v>4.2225415750018787</v>
      </c>
      <c r="E3" s="37">
        <f ca="1">'PSSCH_Test1(QPSK_TDLA30-2700)'!E32</f>
        <v>1.4704922182598077</v>
      </c>
      <c r="F3" s="37">
        <v>1.63</v>
      </c>
      <c r="G3" s="37">
        <f>'PSSCH_Test1(QPSK_TDLA30-2700)'!G32</f>
        <v>1.26</v>
      </c>
      <c r="H3" s="37">
        <f ca="1">'PSSCH_Test1(QPSK_TDLA30-2700)'!H32</f>
        <v>1.4238249547116308</v>
      </c>
      <c r="I3" s="37" t="str">
        <f ca="1">'PSSCH_Test1(QPSK_TDLA30-2700)'!I32</f>
        <v/>
      </c>
      <c r="J3" s="49" t="str">
        <f ca="1">'PSSCH_Test1(QPSK_TDLA30-2700)'!J32</f>
        <v/>
      </c>
      <c r="K3" s="53">
        <f ca="1">STDEV(C3:J3)</f>
        <v>1.1601254397623062</v>
      </c>
      <c r="L3" s="49">
        <f ca="1">MAX(C3:J3)-MIN(C3:J3)</f>
        <v>2.9902607397117889</v>
      </c>
      <c r="M3" s="54">
        <f ca="1">AVERAGE(C3:J3)</f>
        <v>1.8731899305439013</v>
      </c>
    </row>
    <row r="4" spans="1:15" ht="38.25" customHeight="1" thickBot="1">
      <c r="A4" s="42" t="s">
        <v>16</v>
      </c>
      <c r="B4" s="71"/>
      <c r="C4" s="37">
        <f ca="1">'PSSCH_Test2(16QAM_TDLA30-1400)'!C32</f>
        <v>5.7663587002397172</v>
      </c>
      <c r="D4" s="37">
        <f ca="1">'PSSCH_Test2(16QAM_TDLA30-1400)'!D32</f>
        <v>6.7176590170159436</v>
      </c>
      <c r="E4" s="37">
        <f ca="1">'PSSCH_Test2(16QAM_TDLA30-1400)'!E32</f>
        <v>7.4103187256582626</v>
      </c>
      <c r="F4" s="37">
        <v>7.66</v>
      </c>
      <c r="G4" s="37">
        <f>'PSSCH_Test2(16QAM_TDLA30-1400)'!G32</f>
        <v>6.41</v>
      </c>
      <c r="H4" s="37">
        <f ca="1">'PSSCH_Test2(16QAM_TDLA30-1400)'!H32</f>
        <v>6.1208818442132253</v>
      </c>
      <c r="I4" s="37" t="str">
        <f ca="1">'PSSCH_Test2(16QAM_TDLA30-1400)'!I32</f>
        <v/>
      </c>
      <c r="J4" s="49" t="str">
        <f ca="1">'PSSCH_Test2(16QAM_TDLA30-1400)'!J32</f>
        <v/>
      </c>
      <c r="K4" s="53">
        <f t="shared" ref="K4:K8" ca="1" si="0">STDEV(C4:J4)</f>
        <v>0.73694404685128045</v>
      </c>
      <c r="L4" s="49">
        <f t="shared" ref="L4:L8" ca="1" si="1">MAX(C4:J4)-MIN(C4:J4)</f>
        <v>1.8936412997602829</v>
      </c>
      <c r="M4" s="54">
        <f t="shared" ref="M4:M8" ca="1" si="2">AVERAGE(C4:J4)</f>
        <v>6.680869714521191</v>
      </c>
    </row>
    <row r="5" spans="1:15" ht="33" customHeight="1" thickBot="1">
      <c r="A5" s="42" t="s">
        <v>15</v>
      </c>
      <c r="B5" s="71"/>
      <c r="C5" s="37">
        <f ca="1">'PSSCH_Test3(64QAM_TDLA30-180)'!C32</f>
        <v>12.034192075111392</v>
      </c>
      <c r="D5" s="37">
        <f ca="1">'PSSCH_Test3(64QAM_TDLA30-180)'!D32</f>
        <v>12.31146731792952</v>
      </c>
      <c r="E5" s="37">
        <f ca="1">'PSSCH_Test3(64QAM_TDLA30-180)'!E32</f>
        <v>13.489216714777772</v>
      </c>
      <c r="F5" s="37">
        <v>12.86</v>
      </c>
      <c r="G5" s="37">
        <f>'PSSCH_Test3(64QAM_TDLA30-180)'!G32</f>
        <v>11.16</v>
      </c>
      <c r="H5" s="37">
        <f ca="1">'PSSCH_Test3(64QAM_TDLA30-180)'!H32</f>
        <v>11.338261114026</v>
      </c>
      <c r="I5" s="37" t="str">
        <f ca="1">'PSSCH_Test3(64QAM_TDLA30-180)'!I32</f>
        <v/>
      </c>
      <c r="J5" s="48" t="str">
        <f ca="1">'PSSCH_Test3(64QAM_TDLA30-180)'!J32</f>
        <v/>
      </c>
      <c r="K5" s="53">
        <f t="shared" ca="1" si="0"/>
        <v>0.89014414861455993</v>
      </c>
      <c r="L5" s="49">
        <f t="shared" ca="1" si="1"/>
        <v>2.3292167147777718</v>
      </c>
      <c r="M5" s="54">
        <f t="shared" ca="1" si="2"/>
        <v>12.19885620364078</v>
      </c>
    </row>
    <row r="6" spans="1:15" ht="27" customHeight="1" thickBot="1">
      <c r="A6" s="39" t="s">
        <v>10</v>
      </c>
      <c r="B6" s="71"/>
      <c r="C6" s="37">
        <f ca="1">PSCCH!C32</f>
        <v>3.0256255628206628</v>
      </c>
      <c r="D6" s="37">
        <f ca="1">PSCCH!D32</f>
        <v>3.507026158191608</v>
      </c>
      <c r="E6" s="37">
        <f ca="1">PSCCH!E32</f>
        <v>2.9687332904165489</v>
      </c>
      <c r="F6" s="37">
        <v>2.84</v>
      </c>
      <c r="G6" s="37">
        <f>PSCCH!G32</f>
        <v>2</v>
      </c>
      <c r="H6" s="37">
        <f ca="1">PSCCH!H32</f>
        <v>2</v>
      </c>
      <c r="I6" s="37" t="str">
        <f ca="1">PSCCH!I32</f>
        <v/>
      </c>
      <c r="J6" s="49" t="str">
        <f ca="1">PSCCH!J32</f>
        <v/>
      </c>
      <c r="K6" s="53">
        <f t="shared" ca="1" si="0"/>
        <v>0.60428622163724532</v>
      </c>
      <c r="L6" s="49">
        <f t="shared" ca="1" si="1"/>
        <v>1.507026158191608</v>
      </c>
      <c r="M6" s="54">
        <f t="shared" ca="1" si="2"/>
        <v>2.7235641685714698</v>
      </c>
    </row>
    <row r="7" spans="1:15" ht="27" customHeight="1" thickBot="1">
      <c r="A7" s="39" t="s">
        <v>11</v>
      </c>
      <c r="B7" s="71"/>
      <c r="C7" s="41">
        <f ca="1">PSBCH!C32</f>
        <v>-3.3241733001005525</v>
      </c>
      <c r="D7" s="41">
        <f ca="1">PSBCH!D32</f>
        <v>0.33015984747733462</v>
      </c>
      <c r="E7" s="41">
        <f ca="1">PSBCH!E32</f>
        <v>-2.4853877495727881</v>
      </c>
      <c r="F7" s="41">
        <v>-1.5</v>
      </c>
      <c r="G7" s="41">
        <f ca="1">PSBCH!G32</f>
        <v>-1.6967874364877584</v>
      </c>
      <c r="H7" s="41">
        <f ca="1">PSBCH!H32</f>
        <v>-3.9999999999999982</v>
      </c>
      <c r="I7" s="41" t="str">
        <f ca="1">PSBCH!I32</f>
        <v/>
      </c>
      <c r="J7" s="50" t="str">
        <f ca="1">PSBCH!J32</f>
        <v/>
      </c>
      <c r="K7" s="53">
        <f t="shared" ca="1" si="0"/>
        <v>1.52868661212303</v>
      </c>
      <c r="L7" s="49">
        <f t="shared" ca="1" si="1"/>
        <v>4.3301598474773328</v>
      </c>
      <c r="M7" s="54">
        <f t="shared" ca="1" si="2"/>
        <v>-2.1126981064472941</v>
      </c>
    </row>
    <row r="8" spans="1:15" ht="27" customHeight="1" thickBot="1">
      <c r="A8" s="38" t="s">
        <v>12</v>
      </c>
      <c r="B8" s="72"/>
      <c r="C8" s="40">
        <f ca="1">PSFCH!C32</f>
        <v>5.9812814729259358</v>
      </c>
      <c r="D8" s="40">
        <f ca="1">PSFCH!D32</f>
        <v>7.1661080844057796</v>
      </c>
      <c r="E8" s="40">
        <f ca="1">PSFCH!E32</f>
        <v>6.871827021675335</v>
      </c>
      <c r="F8" s="40" t="str">
        <f ca="1">PSFCH!F32</f>
        <v/>
      </c>
      <c r="G8" s="40">
        <f>PSFCH!G32</f>
        <v>8.3699999999999992</v>
      </c>
      <c r="H8" s="40" t="str">
        <f ca="1">PSFCH!H32</f>
        <v/>
      </c>
      <c r="I8" s="40" t="str">
        <f ca="1">PSFCH!I32</f>
        <v/>
      </c>
      <c r="J8" s="48" t="str">
        <f ca="1">PSFCH!J32</f>
        <v/>
      </c>
      <c r="K8" s="65">
        <f t="shared" ca="1" si="0"/>
        <v>0.98671766632913538</v>
      </c>
      <c r="L8" s="48">
        <f t="shared" ca="1" si="1"/>
        <v>2.3887185270740634</v>
      </c>
      <c r="M8" s="55">
        <f t="shared" ca="1" si="2"/>
        <v>7.097304144751762</v>
      </c>
    </row>
    <row r="11" spans="1:15" ht="17.25" thickBot="1">
      <c r="A11" s="51" t="s">
        <v>31</v>
      </c>
    </row>
    <row r="12" spans="1:15" ht="27" customHeight="1" thickBot="1">
      <c r="A12" s="34" t="s">
        <v>30</v>
      </c>
      <c r="B12" s="70"/>
      <c r="C12" s="35" t="s">
        <v>28</v>
      </c>
      <c r="D12" s="35" t="s">
        <v>20</v>
      </c>
      <c r="E12" s="35" t="s">
        <v>33</v>
      </c>
      <c r="F12" s="35" t="s">
        <v>22</v>
      </c>
      <c r="G12" s="35" t="s">
        <v>34</v>
      </c>
      <c r="H12" s="35" t="s">
        <v>26</v>
      </c>
      <c r="I12" s="35" t="s">
        <v>35</v>
      </c>
      <c r="J12" s="35" t="s">
        <v>35</v>
      </c>
      <c r="K12" s="64" t="s">
        <v>1</v>
      </c>
      <c r="L12" s="36" t="s">
        <v>2</v>
      </c>
      <c r="M12" s="66" t="s">
        <v>3</v>
      </c>
      <c r="N12" s="52" t="s">
        <v>37</v>
      </c>
      <c r="O12" s="57" t="s">
        <v>36</v>
      </c>
    </row>
    <row r="13" spans="1:15" ht="35.25" customHeight="1" thickBot="1">
      <c r="A13" s="42" t="s">
        <v>14</v>
      </c>
      <c r="B13" s="71"/>
      <c r="C13" s="37">
        <v>2.73</v>
      </c>
      <c r="D13" s="37">
        <v>5.7</v>
      </c>
      <c r="E13" s="37">
        <v>2.97</v>
      </c>
      <c r="F13" s="37">
        <v>3.3</v>
      </c>
      <c r="G13" s="37">
        <v>2.76</v>
      </c>
      <c r="H13" s="37">
        <v>2.92</v>
      </c>
      <c r="I13" s="37"/>
      <c r="J13" s="49"/>
      <c r="K13" s="53">
        <f>STDEV(C13:J13)</f>
        <v>1.1466240302150752</v>
      </c>
      <c r="L13" s="49">
        <f>MAX(C13:J13)-MIN(C13:J13)</f>
        <v>2.97</v>
      </c>
      <c r="M13" s="54">
        <f>AVERAGE(C13:J13)</f>
        <v>3.3966666666666669</v>
      </c>
      <c r="N13" s="44">
        <v>0.5</v>
      </c>
      <c r="O13" s="67">
        <f>M13+N13</f>
        <v>3.8966666666666669</v>
      </c>
    </row>
    <row r="14" spans="1:15" ht="35.25" customHeight="1" thickBot="1">
      <c r="A14" s="42" t="s">
        <v>16</v>
      </c>
      <c r="B14" s="71"/>
      <c r="C14" s="37">
        <v>7.27</v>
      </c>
      <c r="D14" s="37">
        <v>8.6999999999999993</v>
      </c>
      <c r="E14" s="37">
        <v>8.9</v>
      </c>
      <c r="F14" s="37">
        <v>9.5</v>
      </c>
      <c r="G14" s="37">
        <v>7.91</v>
      </c>
      <c r="H14" s="37">
        <v>7.62</v>
      </c>
      <c r="I14" s="37"/>
      <c r="J14" s="49"/>
      <c r="K14" s="53">
        <f t="shared" ref="K14:K18" si="3">STDEV(C14:J14)</f>
        <v>0.852494379258108</v>
      </c>
      <c r="L14" s="49">
        <f t="shared" ref="L14:L18" si="4">MAX(C14:J14)-MIN(C14:J14)</f>
        <v>2.2300000000000004</v>
      </c>
      <c r="M14" s="54">
        <f t="shared" ref="M14:M18" si="5">AVERAGE(C14:J14)</f>
        <v>8.3166666666666664</v>
      </c>
      <c r="N14" s="56">
        <v>0.5</v>
      </c>
      <c r="O14" s="68">
        <f t="shared" ref="O14:O18" si="6">M14+N14</f>
        <v>8.8166666666666664</v>
      </c>
    </row>
    <row r="15" spans="1:15" ht="35.25" customHeight="1" thickBot="1">
      <c r="A15" s="42" t="s">
        <v>15</v>
      </c>
      <c r="B15" s="71"/>
      <c r="C15" s="37">
        <v>14.03</v>
      </c>
      <c r="D15" s="37">
        <v>14.8</v>
      </c>
      <c r="E15" s="37">
        <v>15</v>
      </c>
      <c r="F15" s="37">
        <v>14.4</v>
      </c>
      <c r="G15" s="37">
        <v>12.66</v>
      </c>
      <c r="H15" s="37">
        <v>12.84</v>
      </c>
      <c r="I15" s="37"/>
      <c r="J15" s="48"/>
      <c r="K15" s="53">
        <f t="shared" si="3"/>
        <v>0.99297029159990502</v>
      </c>
      <c r="L15" s="49">
        <f t="shared" si="4"/>
        <v>2.34</v>
      </c>
      <c r="M15" s="54">
        <f t="shared" si="5"/>
        <v>13.955</v>
      </c>
      <c r="N15" s="45">
        <v>0.8</v>
      </c>
      <c r="O15" s="69">
        <f t="shared" si="6"/>
        <v>14.755000000000001</v>
      </c>
    </row>
    <row r="16" spans="1:15" ht="27" customHeight="1" thickBot="1">
      <c r="A16" s="39" t="s">
        <v>10</v>
      </c>
      <c r="B16" s="71"/>
      <c r="C16" s="37">
        <v>4.53</v>
      </c>
      <c r="D16" s="37">
        <v>5</v>
      </c>
      <c r="E16" s="37">
        <v>4.66</v>
      </c>
      <c r="F16" s="37">
        <v>3.6</v>
      </c>
      <c r="G16" s="37">
        <v>3.5</v>
      </c>
      <c r="H16" s="37">
        <v>3.5</v>
      </c>
      <c r="I16" s="37"/>
      <c r="J16" s="49"/>
      <c r="K16" s="53">
        <f t="shared" si="3"/>
        <v>0.67416367943301603</v>
      </c>
      <c r="L16" s="49">
        <f t="shared" si="4"/>
        <v>1.5</v>
      </c>
      <c r="M16" s="54">
        <f t="shared" si="5"/>
        <v>4.1316666666666668</v>
      </c>
      <c r="N16" s="56">
        <v>0.5</v>
      </c>
      <c r="O16" s="68">
        <f t="shared" si="6"/>
        <v>4.6316666666666668</v>
      </c>
    </row>
    <row r="17" spans="1:15" ht="27" customHeight="1" thickBot="1">
      <c r="A17" s="39" t="s">
        <v>8</v>
      </c>
      <c r="B17" s="71"/>
      <c r="C17" s="41">
        <v>-1.82</v>
      </c>
      <c r="D17" s="41">
        <v>1.8</v>
      </c>
      <c r="E17" s="41">
        <v>-1</v>
      </c>
      <c r="F17" s="41">
        <v>0.5</v>
      </c>
      <c r="G17" s="41">
        <v>-0.2</v>
      </c>
      <c r="H17" s="41">
        <v>-2.5</v>
      </c>
      <c r="I17" s="37"/>
      <c r="J17" s="50"/>
      <c r="K17" s="53">
        <f t="shared" si="3"/>
        <v>1.5725351082461299</v>
      </c>
      <c r="L17" s="49">
        <f t="shared" si="4"/>
        <v>4.3</v>
      </c>
      <c r="M17" s="54">
        <f t="shared" si="5"/>
        <v>-0.53666666666666663</v>
      </c>
      <c r="N17" s="45">
        <v>0.5</v>
      </c>
      <c r="O17" s="69">
        <f t="shared" si="6"/>
        <v>-3.6666666666666625E-2</v>
      </c>
    </row>
    <row r="18" spans="1:15" ht="27" customHeight="1" thickBot="1">
      <c r="A18" s="43" t="s">
        <v>12</v>
      </c>
      <c r="B18" s="72"/>
      <c r="C18" s="40">
        <v>7.48</v>
      </c>
      <c r="D18" s="40">
        <v>9.6999999999999993</v>
      </c>
      <c r="E18" s="40">
        <v>8.36</v>
      </c>
      <c r="F18" s="40"/>
      <c r="G18" s="40">
        <v>9.8699999999999992</v>
      </c>
      <c r="H18" s="40"/>
      <c r="I18" s="40"/>
      <c r="J18" s="48"/>
      <c r="K18" s="65">
        <f t="shared" si="3"/>
        <v>1.137229821393501</v>
      </c>
      <c r="L18" s="48">
        <f t="shared" si="4"/>
        <v>2.3899999999999988</v>
      </c>
      <c r="M18" s="55">
        <f t="shared" si="5"/>
        <v>8.8524999999999991</v>
      </c>
      <c r="N18" s="56">
        <v>0.5</v>
      </c>
      <c r="O18" s="68">
        <f t="shared" si="6"/>
        <v>9.3524999999999991</v>
      </c>
    </row>
  </sheetData>
  <mergeCells count="2">
    <mergeCell ref="B2:B8"/>
    <mergeCell ref="B12:B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D3" sqref="D3:D23"/>
    </sheetView>
  </sheetViews>
  <sheetFormatPr defaultColWidth="9.125" defaultRowHeight="12.75"/>
  <cols>
    <col min="1" max="2" width="9.125" style="1"/>
    <col min="3" max="6" width="10.875" style="1" customWidth="1"/>
    <col min="7" max="7" width="15.875" style="1" customWidth="1"/>
    <col min="8" max="10" width="10.875" style="1" customWidth="1"/>
    <col min="11" max="217" width="9.125" style="1"/>
    <col min="218" max="218" width="9.375" style="1" customWidth="1"/>
    <col min="219" max="473" width="9.125" style="1"/>
    <col min="474" max="474" width="9.375" style="1" customWidth="1"/>
    <col min="475" max="729" width="9.125" style="1"/>
    <col min="730" max="730" width="9.375" style="1" customWidth="1"/>
    <col min="731" max="985" width="9.125" style="1"/>
    <col min="986" max="986" width="9.375" style="1" customWidth="1"/>
    <col min="987" max="1241" width="9.125" style="1"/>
    <col min="1242" max="1242" width="9.375" style="1" customWidth="1"/>
    <col min="1243" max="1497" width="9.125" style="1"/>
    <col min="1498" max="1498" width="9.375" style="1" customWidth="1"/>
    <col min="1499" max="1753" width="9.125" style="1"/>
    <col min="1754" max="1754" width="9.375" style="1" customWidth="1"/>
    <col min="1755" max="2009" width="9.125" style="1"/>
    <col min="2010" max="2010" width="9.375" style="1" customWidth="1"/>
    <col min="2011" max="2265" width="9.125" style="1"/>
    <col min="2266" max="2266" width="9.375" style="1" customWidth="1"/>
    <col min="2267" max="2521" width="9.125" style="1"/>
    <col min="2522" max="2522" width="9.375" style="1" customWidth="1"/>
    <col min="2523" max="2777" width="9.125" style="1"/>
    <col min="2778" max="2778" width="9.375" style="1" customWidth="1"/>
    <col min="2779" max="3033" width="9.125" style="1"/>
    <col min="3034" max="3034" width="9.375" style="1" customWidth="1"/>
    <col min="3035" max="3289" width="9.125" style="1"/>
    <col min="3290" max="3290" width="9.375" style="1" customWidth="1"/>
    <col min="3291" max="3545" width="9.125" style="1"/>
    <col min="3546" max="3546" width="9.375" style="1" customWidth="1"/>
    <col min="3547" max="3801" width="9.125" style="1"/>
    <col min="3802" max="3802" width="9.375" style="1" customWidth="1"/>
    <col min="3803" max="4057" width="9.125" style="1"/>
    <col min="4058" max="4058" width="9.375" style="1" customWidth="1"/>
    <col min="4059" max="4313" width="9.125" style="1"/>
    <col min="4314" max="4314" width="9.375" style="1" customWidth="1"/>
    <col min="4315" max="4569" width="9.125" style="1"/>
    <col min="4570" max="4570" width="9.375" style="1" customWidth="1"/>
    <col min="4571" max="4825" width="9.125" style="1"/>
    <col min="4826" max="4826" width="9.375" style="1" customWidth="1"/>
    <col min="4827" max="5081" width="9.125" style="1"/>
    <col min="5082" max="5082" width="9.375" style="1" customWidth="1"/>
    <col min="5083" max="5337" width="9.125" style="1"/>
    <col min="5338" max="5338" width="9.375" style="1" customWidth="1"/>
    <col min="5339" max="5593" width="9.125" style="1"/>
    <col min="5594" max="5594" width="9.375" style="1" customWidth="1"/>
    <col min="5595" max="5849" width="9.125" style="1"/>
    <col min="5850" max="5850" width="9.375" style="1" customWidth="1"/>
    <col min="5851" max="6105" width="9.125" style="1"/>
    <col min="6106" max="6106" width="9.375" style="1" customWidth="1"/>
    <col min="6107" max="6361" width="9.125" style="1"/>
    <col min="6362" max="6362" width="9.375" style="1" customWidth="1"/>
    <col min="6363" max="6617" width="9.125" style="1"/>
    <col min="6618" max="6618" width="9.375" style="1" customWidth="1"/>
    <col min="6619" max="6873" width="9.125" style="1"/>
    <col min="6874" max="6874" width="9.375" style="1" customWidth="1"/>
    <col min="6875" max="7129" width="9.125" style="1"/>
    <col min="7130" max="7130" width="9.375" style="1" customWidth="1"/>
    <col min="7131" max="7385" width="9.125" style="1"/>
    <col min="7386" max="7386" width="9.375" style="1" customWidth="1"/>
    <col min="7387" max="7641" width="9.125" style="1"/>
    <col min="7642" max="7642" width="9.375" style="1" customWidth="1"/>
    <col min="7643" max="7897" width="9.125" style="1"/>
    <col min="7898" max="7898" width="9.375" style="1" customWidth="1"/>
    <col min="7899" max="8153" width="9.125" style="1"/>
    <col min="8154" max="8154" width="9.375" style="1" customWidth="1"/>
    <col min="8155" max="8409" width="9.125" style="1"/>
    <col min="8410" max="8410" width="9.375" style="1" customWidth="1"/>
    <col min="8411" max="8665" width="9.125" style="1"/>
    <col min="8666" max="8666" width="9.375" style="1" customWidth="1"/>
    <col min="8667" max="8921" width="9.125" style="1"/>
    <col min="8922" max="8922" width="9.375" style="1" customWidth="1"/>
    <col min="8923" max="9177" width="9.125" style="1"/>
    <col min="9178" max="9178" width="9.375" style="1" customWidth="1"/>
    <col min="9179" max="9433" width="9.125" style="1"/>
    <col min="9434" max="9434" width="9.375" style="1" customWidth="1"/>
    <col min="9435" max="9689" width="9.125" style="1"/>
    <col min="9690" max="9690" width="9.375" style="1" customWidth="1"/>
    <col min="9691" max="9945" width="9.125" style="1"/>
    <col min="9946" max="9946" width="9.375" style="1" customWidth="1"/>
    <col min="9947" max="10201" width="9.125" style="1"/>
    <col min="10202" max="10202" width="9.375" style="1" customWidth="1"/>
    <col min="10203" max="10457" width="9.125" style="1"/>
    <col min="10458" max="10458" width="9.375" style="1" customWidth="1"/>
    <col min="10459" max="10713" width="9.125" style="1"/>
    <col min="10714" max="10714" width="9.375" style="1" customWidth="1"/>
    <col min="10715" max="10969" width="9.125" style="1"/>
    <col min="10970" max="10970" width="9.375" style="1" customWidth="1"/>
    <col min="10971" max="11225" width="9.125" style="1"/>
    <col min="11226" max="11226" width="9.375" style="1" customWidth="1"/>
    <col min="11227" max="11481" width="9.125" style="1"/>
    <col min="11482" max="11482" width="9.375" style="1" customWidth="1"/>
    <col min="11483" max="11737" width="9.125" style="1"/>
    <col min="11738" max="11738" width="9.375" style="1" customWidth="1"/>
    <col min="11739" max="11993" width="9.125" style="1"/>
    <col min="11994" max="11994" width="9.375" style="1" customWidth="1"/>
    <col min="11995" max="12249" width="9.125" style="1"/>
    <col min="12250" max="12250" width="9.375" style="1" customWidth="1"/>
    <col min="12251" max="12505" width="9.125" style="1"/>
    <col min="12506" max="12506" width="9.375" style="1" customWidth="1"/>
    <col min="12507" max="12761" width="9.125" style="1"/>
    <col min="12762" max="12762" width="9.375" style="1" customWidth="1"/>
    <col min="12763" max="13017" width="9.125" style="1"/>
    <col min="13018" max="13018" width="9.375" style="1" customWidth="1"/>
    <col min="13019" max="13273" width="9.125" style="1"/>
    <col min="13274" max="13274" width="9.375" style="1" customWidth="1"/>
    <col min="13275" max="13529" width="9.125" style="1"/>
    <col min="13530" max="13530" width="9.375" style="1" customWidth="1"/>
    <col min="13531" max="13785" width="9.125" style="1"/>
    <col min="13786" max="13786" width="9.375" style="1" customWidth="1"/>
    <col min="13787" max="14041" width="9.125" style="1"/>
    <col min="14042" max="14042" width="9.375" style="1" customWidth="1"/>
    <col min="14043" max="14297" width="9.125" style="1"/>
    <col min="14298" max="14298" width="9.375" style="1" customWidth="1"/>
    <col min="14299" max="14553" width="9.125" style="1"/>
    <col min="14554" max="14554" width="9.375" style="1" customWidth="1"/>
    <col min="14555" max="14809" width="9.125" style="1"/>
    <col min="14810" max="14810" width="9.375" style="1" customWidth="1"/>
    <col min="14811" max="15065" width="9.125" style="1"/>
    <col min="15066" max="15066" width="9.375" style="1" customWidth="1"/>
    <col min="15067" max="15321" width="9.125" style="1"/>
    <col min="15322" max="15322" width="9.375" style="1" customWidth="1"/>
    <col min="15323" max="15577" width="9.125" style="1"/>
    <col min="15578" max="15578" width="9.375" style="1" customWidth="1"/>
    <col min="15579" max="15833" width="9.125" style="1"/>
    <col min="15834" max="15834" width="9.375" style="1" customWidth="1"/>
    <col min="15835" max="16089" width="9.125" style="1"/>
    <col min="16090" max="16090" width="9.375" style="1" customWidth="1"/>
    <col min="16091" max="16384" width="9.125" style="1"/>
  </cols>
  <sheetData>
    <row r="1" spans="1:10" ht="18" customHeight="1">
      <c r="A1" s="23"/>
      <c r="B1" s="73" t="s">
        <v>38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>
        <v>0.84050000000000002</v>
      </c>
      <c r="D3" s="19">
        <v>0.99929999999999997</v>
      </c>
      <c r="E3" s="19">
        <v>0.99939999999999996</v>
      </c>
      <c r="F3" s="19"/>
      <c r="G3" s="19"/>
      <c r="H3" s="19">
        <v>1</v>
      </c>
      <c r="I3" s="19"/>
      <c r="J3" s="19"/>
    </row>
    <row r="4" spans="1:10" ht="16.5">
      <c r="B4" s="13">
        <v>-7</v>
      </c>
      <c r="C4" s="19">
        <v>0.73770000000000002</v>
      </c>
      <c r="D4" s="19">
        <v>0.99638000000000004</v>
      </c>
      <c r="E4" s="19">
        <v>0.99670000000000003</v>
      </c>
      <c r="F4" s="19"/>
      <c r="G4" s="19"/>
      <c r="H4" s="19">
        <v>0.99</v>
      </c>
      <c r="I4" s="19"/>
      <c r="J4" s="19"/>
    </row>
    <row r="5" spans="1:10" ht="16.5">
      <c r="B5" s="13">
        <v>-6</v>
      </c>
      <c r="C5" s="19">
        <v>0.65205000000000002</v>
      </c>
      <c r="D5" s="19">
        <v>0.98040000000000005</v>
      </c>
      <c r="E5" s="19">
        <v>0.98119999999999996</v>
      </c>
      <c r="F5" s="19"/>
      <c r="G5" s="19"/>
      <c r="H5" s="19">
        <v>0.99</v>
      </c>
      <c r="I5" s="19"/>
      <c r="J5" s="19"/>
    </row>
    <row r="6" spans="1:10" ht="16.5">
      <c r="B6" s="13">
        <v>-5</v>
      </c>
      <c r="C6" s="19">
        <v>0.57479999999999998</v>
      </c>
      <c r="D6" s="19">
        <v>0.93572</v>
      </c>
      <c r="E6" s="19">
        <v>0.92649999999999999</v>
      </c>
      <c r="F6" s="19"/>
      <c r="G6" s="19"/>
      <c r="H6" s="19">
        <v>0.97</v>
      </c>
      <c r="I6" s="19"/>
      <c r="J6" s="19"/>
    </row>
    <row r="7" spans="1:10" ht="16.5">
      <c r="B7" s="13">
        <v>-4</v>
      </c>
      <c r="C7" s="19">
        <v>0.49075000000000002</v>
      </c>
      <c r="D7" s="19">
        <v>0.84408000000000005</v>
      </c>
      <c r="E7" s="19">
        <v>0.81669999999999998</v>
      </c>
      <c r="F7" s="19"/>
      <c r="G7" s="19"/>
      <c r="H7" s="19">
        <v>0.9</v>
      </c>
      <c r="I7" s="19"/>
      <c r="J7" s="19"/>
    </row>
    <row r="8" spans="1:10" ht="16.5">
      <c r="B8" s="13">
        <v>-3</v>
      </c>
      <c r="C8" s="19">
        <v>0.39589999999999997</v>
      </c>
      <c r="D8" s="19">
        <v>0.70879999999999999</v>
      </c>
      <c r="E8" s="19">
        <v>0.65129999999999999</v>
      </c>
      <c r="F8" s="19"/>
      <c r="G8" s="19"/>
      <c r="H8" s="19">
        <v>0.77</v>
      </c>
      <c r="I8" s="19"/>
      <c r="J8" s="19"/>
    </row>
    <row r="9" spans="1:10" ht="16.5">
      <c r="B9" s="13">
        <v>-2</v>
      </c>
      <c r="C9" s="19">
        <v>0.33334999999999998</v>
      </c>
      <c r="D9" s="19">
        <v>0.55395000000000005</v>
      </c>
      <c r="E9" s="19">
        <v>0.48249999999999998</v>
      </c>
      <c r="F9" s="19"/>
      <c r="G9" s="19">
        <v>0.51680000000000004</v>
      </c>
      <c r="H9" s="19">
        <v>0.59</v>
      </c>
      <c r="I9" s="19"/>
      <c r="J9" s="19"/>
    </row>
    <row r="10" spans="1:10" ht="15.75" customHeight="1">
      <c r="B10" s="13">
        <v>-1</v>
      </c>
      <c r="C10" s="19">
        <v>0.2417</v>
      </c>
      <c r="D10" s="19">
        <v>0.41165000000000002</v>
      </c>
      <c r="E10" s="19">
        <v>0.32400000000000001</v>
      </c>
      <c r="F10" s="19"/>
      <c r="G10" s="19"/>
      <c r="H10" s="19">
        <v>0.41</v>
      </c>
      <c r="I10" s="19"/>
      <c r="J10" s="19"/>
    </row>
    <row r="11" spans="1:10" ht="16.5">
      <c r="B11" s="13">
        <v>0</v>
      </c>
      <c r="C11" s="19">
        <v>0.16639999999999999</v>
      </c>
      <c r="D11" s="19">
        <v>0.29958000000000001</v>
      </c>
      <c r="E11" s="19">
        <v>0.20619999999999999</v>
      </c>
      <c r="F11" s="19"/>
      <c r="G11" s="19">
        <v>0.20830000000000001</v>
      </c>
      <c r="H11" s="19">
        <v>0.24</v>
      </c>
      <c r="I11" s="19"/>
      <c r="J11" s="19"/>
    </row>
    <row r="12" spans="1:10" ht="16.5">
      <c r="B12" s="13">
        <v>1</v>
      </c>
      <c r="C12" s="19">
        <v>0.11015</v>
      </c>
      <c r="D12" s="19">
        <v>0.21679999999999999</v>
      </c>
      <c r="E12" s="19">
        <v>0.12330000000000001</v>
      </c>
      <c r="F12" s="19"/>
      <c r="G12" s="19"/>
      <c r="H12" s="19">
        <v>0.13</v>
      </c>
      <c r="I12" s="19"/>
      <c r="J12" s="19"/>
    </row>
    <row r="13" spans="1:10" ht="16.5">
      <c r="B13" s="13">
        <v>2</v>
      </c>
      <c r="C13" s="19">
        <v>7.2650000000000006E-2</v>
      </c>
      <c r="D13" s="19">
        <v>0.16277</v>
      </c>
      <c r="E13" s="19">
        <v>7.9000000000000001E-2</v>
      </c>
      <c r="F13" s="19"/>
      <c r="G13" s="19">
        <v>6.4850000000000005E-2</v>
      </c>
      <c r="H13" s="19">
        <v>7.0000000000000007E-2</v>
      </c>
      <c r="I13" s="19"/>
      <c r="J13" s="19"/>
    </row>
    <row r="14" spans="1:10" ht="16.5">
      <c r="B14" s="13">
        <v>3</v>
      </c>
      <c r="C14" s="19">
        <v>5.0250000000000003E-2</v>
      </c>
      <c r="D14" s="19">
        <v>0.12853000000000001</v>
      </c>
      <c r="E14" s="19">
        <v>5.1400000000000001E-2</v>
      </c>
      <c r="F14" s="19"/>
      <c r="G14" s="19"/>
      <c r="H14" s="19">
        <v>0.03</v>
      </c>
      <c r="I14" s="19"/>
      <c r="J14" s="19"/>
    </row>
    <row r="15" spans="1:10" ht="16.5">
      <c r="B15" s="13">
        <v>4</v>
      </c>
      <c r="C15" s="19">
        <v>3.9899999999999998E-2</v>
      </c>
      <c r="D15" s="19">
        <v>0.10423</v>
      </c>
      <c r="E15" s="19">
        <v>3.8399999999999997E-2</v>
      </c>
      <c r="F15" s="19"/>
      <c r="G15" s="19">
        <v>1.7010000000000001E-2</v>
      </c>
      <c r="H15" s="19">
        <v>0.02</v>
      </c>
      <c r="I15" s="19"/>
      <c r="J15" s="19"/>
    </row>
    <row r="16" spans="1:10" ht="16.5">
      <c r="B16" s="13">
        <v>5</v>
      </c>
      <c r="C16" s="19">
        <v>3.2199999999999999E-2</v>
      </c>
      <c r="D16" s="19">
        <v>8.6525000000000005E-2</v>
      </c>
      <c r="E16" s="19">
        <v>2.8400000000000002E-2</v>
      </c>
      <c r="F16" s="19"/>
      <c r="G16" s="19"/>
      <c r="H16" s="19"/>
      <c r="I16" s="19"/>
      <c r="J16" s="19"/>
    </row>
    <row r="17" spans="1:13" ht="16.5">
      <c r="B17" s="13">
        <v>6</v>
      </c>
      <c r="C17" s="19">
        <v>2.5850000000000001E-2</v>
      </c>
      <c r="D17" s="19">
        <v>7.6649999999999996E-2</v>
      </c>
      <c r="E17" s="19">
        <v>2.53E-2</v>
      </c>
      <c r="F17" s="19"/>
      <c r="G17" s="19">
        <v>5.1999999999999998E-3</v>
      </c>
      <c r="H17" s="19"/>
      <c r="I17" s="19"/>
      <c r="J17" s="19"/>
    </row>
    <row r="18" spans="1:13" ht="16.5">
      <c r="B18" s="13">
        <v>7</v>
      </c>
      <c r="C18" s="19">
        <v>2.24E-2</v>
      </c>
      <c r="D18" s="19">
        <v>6.8224999999999994E-2</v>
      </c>
      <c r="E18" s="19">
        <v>2.3199999999999998E-2</v>
      </c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>
        <v>1.9900000000000001E-2</v>
      </c>
      <c r="D19" s="19">
        <v>6.2425000000000001E-2</v>
      </c>
      <c r="E19" s="19">
        <v>2.29E-2</v>
      </c>
      <c r="F19" s="19"/>
      <c r="G19" s="19">
        <v>2E-3</v>
      </c>
      <c r="H19" s="19"/>
      <c r="I19" s="19"/>
      <c r="J19" s="19"/>
    </row>
    <row r="20" spans="1:13" ht="16.5">
      <c r="A20" s="2"/>
      <c r="B20" s="26">
        <v>9</v>
      </c>
      <c r="C20" s="19"/>
      <c r="D20" s="19">
        <v>5.8749999999999997E-2</v>
      </c>
      <c r="E20" s="19">
        <v>2.8000000000000001E-2</v>
      </c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>
        <v>5.5550000000000002E-2</v>
      </c>
      <c r="E21" s="19"/>
      <c r="F21" s="19"/>
      <c r="G21" s="19">
        <v>1E-3</v>
      </c>
      <c r="H21" s="19"/>
      <c r="I21" s="19"/>
      <c r="J21" s="19"/>
    </row>
    <row r="22" spans="1:13" ht="16.5">
      <c r="A22" s="2"/>
      <c r="B22" s="26">
        <v>11</v>
      </c>
      <c r="C22" s="19"/>
      <c r="D22" s="19">
        <v>5.2824999999999997E-2</v>
      </c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>
        <v>5.0575000000000002E-2</v>
      </c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1.2322808352900898</v>
      </c>
      <c r="D32" s="20">
        <f t="shared" ca="1" si="1"/>
        <v>4.2225415750018787</v>
      </c>
      <c r="E32" s="20">
        <f t="shared" ca="1" si="1"/>
        <v>1.4704922182598077</v>
      </c>
      <c r="F32" s="20" t="str">
        <f t="shared" ca="1" si="1"/>
        <v/>
      </c>
      <c r="G32" s="20">
        <v>1.26</v>
      </c>
      <c r="H32" s="20">
        <f t="shared" ca="1" si="1"/>
        <v>1.4238249547116308</v>
      </c>
      <c r="I32" s="20" t="str">
        <f t="shared" ca="1" si="1"/>
        <v/>
      </c>
      <c r="J32" s="20" t="str">
        <f t="shared" ca="1" si="1"/>
        <v/>
      </c>
      <c r="K32" s="25">
        <f ca="1">STDEV(C32:J32)</f>
        <v>1.2902020742055182</v>
      </c>
      <c r="L32" s="21">
        <f ca="1">MAX(C32:J32)-MIN(C32:J32)</f>
        <v>2.9902607397117889</v>
      </c>
      <c r="M32" s="22">
        <f ca="1">AVERAGE(C32:J32)</f>
        <v>1.9218279166526813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2" zoomScale="85" zoomScaleNormal="85" workbookViewId="0">
      <selection activeCell="L41" sqref="L40:L41"/>
    </sheetView>
  </sheetViews>
  <sheetFormatPr defaultColWidth="9.125" defaultRowHeight="12.75"/>
  <cols>
    <col min="1" max="2" width="9.125" style="1"/>
    <col min="3" max="6" width="10.875" style="1" customWidth="1"/>
    <col min="7" max="7" width="15.375" style="1" customWidth="1"/>
    <col min="8" max="10" width="10.875" style="1" customWidth="1"/>
    <col min="11" max="211" width="9.125" style="1"/>
    <col min="212" max="212" width="9.375" style="1" customWidth="1"/>
    <col min="213" max="467" width="9.125" style="1"/>
    <col min="468" max="468" width="9.375" style="1" customWidth="1"/>
    <col min="469" max="723" width="9.125" style="1"/>
    <col min="724" max="724" width="9.375" style="1" customWidth="1"/>
    <col min="725" max="979" width="9.125" style="1"/>
    <col min="980" max="980" width="9.375" style="1" customWidth="1"/>
    <col min="981" max="1235" width="9.125" style="1"/>
    <col min="1236" max="1236" width="9.375" style="1" customWidth="1"/>
    <col min="1237" max="1491" width="9.125" style="1"/>
    <col min="1492" max="1492" width="9.375" style="1" customWidth="1"/>
    <col min="1493" max="1747" width="9.125" style="1"/>
    <col min="1748" max="1748" width="9.375" style="1" customWidth="1"/>
    <col min="1749" max="2003" width="9.125" style="1"/>
    <col min="2004" max="2004" width="9.375" style="1" customWidth="1"/>
    <col min="2005" max="2259" width="9.125" style="1"/>
    <col min="2260" max="2260" width="9.375" style="1" customWidth="1"/>
    <col min="2261" max="2515" width="9.125" style="1"/>
    <col min="2516" max="2516" width="9.375" style="1" customWidth="1"/>
    <col min="2517" max="2771" width="9.125" style="1"/>
    <col min="2772" max="2772" width="9.375" style="1" customWidth="1"/>
    <col min="2773" max="3027" width="9.125" style="1"/>
    <col min="3028" max="3028" width="9.375" style="1" customWidth="1"/>
    <col min="3029" max="3283" width="9.125" style="1"/>
    <col min="3284" max="3284" width="9.375" style="1" customWidth="1"/>
    <col min="3285" max="3539" width="9.125" style="1"/>
    <col min="3540" max="3540" width="9.375" style="1" customWidth="1"/>
    <col min="3541" max="3795" width="9.125" style="1"/>
    <col min="3796" max="3796" width="9.375" style="1" customWidth="1"/>
    <col min="3797" max="4051" width="9.125" style="1"/>
    <col min="4052" max="4052" width="9.375" style="1" customWidth="1"/>
    <col min="4053" max="4307" width="9.125" style="1"/>
    <col min="4308" max="4308" width="9.375" style="1" customWidth="1"/>
    <col min="4309" max="4563" width="9.125" style="1"/>
    <col min="4564" max="4564" width="9.375" style="1" customWidth="1"/>
    <col min="4565" max="4819" width="9.125" style="1"/>
    <col min="4820" max="4820" width="9.375" style="1" customWidth="1"/>
    <col min="4821" max="5075" width="9.125" style="1"/>
    <col min="5076" max="5076" width="9.375" style="1" customWidth="1"/>
    <col min="5077" max="5331" width="9.125" style="1"/>
    <col min="5332" max="5332" width="9.375" style="1" customWidth="1"/>
    <col min="5333" max="5587" width="9.125" style="1"/>
    <col min="5588" max="5588" width="9.375" style="1" customWidth="1"/>
    <col min="5589" max="5843" width="9.125" style="1"/>
    <col min="5844" max="5844" width="9.375" style="1" customWidth="1"/>
    <col min="5845" max="6099" width="9.125" style="1"/>
    <col min="6100" max="6100" width="9.375" style="1" customWidth="1"/>
    <col min="6101" max="6355" width="9.125" style="1"/>
    <col min="6356" max="6356" width="9.375" style="1" customWidth="1"/>
    <col min="6357" max="6611" width="9.125" style="1"/>
    <col min="6612" max="6612" width="9.375" style="1" customWidth="1"/>
    <col min="6613" max="6867" width="9.125" style="1"/>
    <col min="6868" max="6868" width="9.375" style="1" customWidth="1"/>
    <col min="6869" max="7123" width="9.125" style="1"/>
    <col min="7124" max="7124" width="9.375" style="1" customWidth="1"/>
    <col min="7125" max="7379" width="9.125" style="1"/>
    <col min="7380" max="7380" width="9.375" style="1" customWidth="1"/>
    <col min="7381" max="7635" width="9.125" style="1"/>
    <col min="7636" max="7636" width="9.375" style="1" customWidth="1"/>
    <col min="7637" max="7891" width="9.125" style="1"/>
    <col min="7892" max="7892" width="9.375" style="1" customWidth="1"/>
    <col min="7893" max="8147" width="9.125" style="1"/>
    <col min="8148" max="8148" width="9.375" style="1" customWidth="1"/>
    <col min="8149" max="8403" width="9.125" style="1"/>
    <col min="8404" max="8404" width="9.375" style="1" customWidth="1"/>
    <col min="8405" max="8659" width="9.125" style="1"/>
    <col min="8660" max="8660" width="9.375" style="1" customWidth="1"/>
    <col min="8661" max="8915" width="9.125" style="1"/>
    <col min="8916" max="8916" width="9.375" style="1" customWidth="1"/>
    <col min="8917" max="9171" width="9.125" style="1"/>
    <col min="9172" max="9172" width="9.375" style="1" customWidth="1"/>
    <col min="9173" max="9427" width="9.125" style="1"/>
    <col min="9428" max="9428" width="9.375" style="1" customWidth="1"/>
    <col min="9429" max="9683" width="9.125" style="1"/>
    <col min="9684" max="9684" width="9.375" style="1" customWidth="1"/>
    <col min="9685" max="9939" width="9.125" style="1"/>
    <col min="9940" max="9940" width="9.375" style="1" customWidth="1"/>
    <col min="9941" max="10195" width="9.125" style="1"/>
    <col min="10196" max="10196" width="9.375" style="1" customWidth="1"/>
    <col min="10197" max="10451" width="9.125" style="1"/>
    <col min="10452" max="10452" width="9.375" style="1" customWidth="1"/>
    <col min="10453" max="10707" width="9.125" style="1"/>
    <col min="10708" max="10708" width="9.375" style="1" customWidth="1"/>
    <col min="10709" max="10963" width="9.125" style="1"/>
    <col min="10964" max="10964" width="9.375" style="1" customWidth="1"/>
    <col min="10965" max="11219" width="9.125" style="1"/>
    <col min="11220" max="11220" width="9.375" style="1" customWidth="1"/>
    <col min="11221" max="11475" width="9.125" style="1"/>
    <col min="11476" max="11476" width="9.375" style="1" customWidth="1"/>
    <col min="11477" max="11731" width="9.125" style="1"/>
    <col min="11732" max="11732" width="9.375" style="1" customWidth="1"/>
    <col min="11733" max="11987" width="9.125" style="1"/>
    <col min="11988" max="11988" width="9.375" style="1" customWidth="1"/>
    <col min="11989" max="12243" width="9.125" style="1"/>
    <col min="12244" max="12244" width="9.375" style="1" customWidth="1"/>
    <col min="12245" max="12499" width="9.125" style="1"/>
    <col min="12500" max="12500" width="9.375" style="1" customWidth="1"/>
    <col min="12501" max="12755" width="9.125" style="1"/>
    <col min="12756" max="12756" width="9.375" style="1" customWidth="1"/>
    <col min="12757" max="13011" width="9.125" style="1"/>
    <col min="13012" max="13012" width="9.375" style="1" customWidth="1"/>
    <col min="13013" max="13267" width="9.125" style="1"/>
    <col min="13268" max="13268" width="9.375" style="1" customWidth="1"/>
    <col min="13269" max="13523" width="9.125" style="1"/>
    <col min="13524" max="13524" width="9.375" style="1" customWidth="1"/>
    <col min="13525" max="13779" width="9.125" style="1"/>
    <col min="13780" max="13780" width="9.375" style="1" customWidth="1"/>
    <col min="13781" max="14035" width="9.125" style="1"/>
    <col min="14036" max="14036" width="9.375" style="1" customWidth="1"/>
    <col min="14037" max="14291" width="9.125" style="1"/>
    <col min="14292" max="14292" width="9.375" style="1" customWidth="1"/>
    <col min="14293" max="14547" width="9.125" style="1"/>
    <col min="14548" max="14548" width="9.375" style="1" customWidth="1"/>
    <col min="14549" max="14803" width="9.125" style="1"/>
    <col min="14804" max="14804" width="9.375" style="1" customWidth="1"/>
    <col min="14805" max="15059" width="9.125" style="1"/>
    <col min="15060" max="15060" width="9.375" style="1" customWidth="1"/>
    <col min="15061" max="15315" width="9.125" style="1"/>
    <col min="15316" max="15316" width="9.375" style="1" customWidth="1"/>
    <col min="15317" max="15571" width="9.125" style="1"/>
    <col min="15572" max="15572" width="9.375" style="1" customWidth="1"/>
    <col min="15573" max="15827" width="9.125" style="1"/>
    <col min="15828" max="15828" width="9.375" style="1" customWidth="1"/>
    <col min="15829" max="16083" width="9.125" style="1"/>
    <col min="16084" max="16084" width="9.375" style="1" customWidth="1"/>
    <col min="16085" max="16384" width="9.125" style="1"/>
  </cols>
  <sheetData>
    <row r="1" spans="1:10" ht="18" customHeight="1">
      <c r="A1" s="23"/>
      <c r="B1" s="73" t="s">
        <v>39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6.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>
        <v>0.86934999999999996</v>
      </c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>
        <v>0.77725</v>
      </c>
      <c r="D7" s="19">
        <v>0.99983</v>
      </c>
      <c r="E7" s="19"/>
      <c r="F7" s="19"/>
      <c r="G7" s="19"/>
      <c r="H7" s="19"/>
      <c r="I7" s="19"/>
      <c r="J7" s="19"/>
    </row>
    <row r="8" spans="1:10" ht="16.5">
      <c r="B8" s="13">
        <v>-3</v>
      </c>
      <c r="C8" s="19">
        <v>0.69920000000000004</v>
      </c>
      <c r="D8" s="19">
        <v>0.99819999999999998</v>
      </c>
      <c r="E8" s="19"/>
      <c r="F8" s="19"/>
      <c r="G8" s="19">
        <v>0.99099999999999999</v>
      </c>
      <c r="H8" s="19"/>
      <c r="I8" s="19"/>
      <c r="J8" s="19"/>
    </row>
    <row r="9" spans="1:10" ht="16.5">
      <c r="B9" s="13">
        <v>-2</v>
      </c>
      <c r="C9" s="19">
        <v>0.64024999999999999</v>
      </c>
      <c r="D9" s="19">
        <v>0.98850000000000005</v>
      </c>
      <c r="E9" s="19"/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0.58084999999999998</v>
      </c>
      <c r="D10" s="19">
        <v>0.96089999999999998</v>
      </c>
      <c r="E10" s="19"/>
      <c r="F10" s="19"/>
      <c r="G10" s="19">
        <v>0.93799999999999994</v>
      </c>
      <c r="H10" s="19"/>
      <c r="I10" s="19"/>
      <c r="J10" s="19"/>
    </row>
    <row r="11" spans="1:10" ht="16.5">
      <c r="B11" s="13">
        <v>0</v>
      </c>
      <c r="C11" s="19">
        <v>0.51795000000000002</v>
      </c>
      <c r="D11" s="19">
        <v>0.89927999999999997</v>
      </c>
      <c r="E11" s="19"/>
      <c r="F11" s="19"/>
      <c r="G11" s="19"/>
      <c r="H11" s="19">
        <v>0.92</v>
      </c>
      <c r="I11" s="19"/>
      <c r="J11" s="19"/>
    </row>
    <row r="12" spans="1:10" ht="16.5">
      <c r="B12" s="13">
        <v>1</v>
      </c>
      <c r="C12" s="19">
        <v>0.46894999999999998</v>
      </c>
      <c r="D12" s="19">
        <v>0.79432999999999998</v>
      </c>
      <c r="E12" s="19"/>
      <c r="F12" s="19"/>
      <c r="G12" s="19">
        <v>0.748</v>
      </c>
      <c r="H12" s="19">
        <v>0.83</v>
      </c>
      <c r="I12" s="19"/>
      <c r="J12" s="19"/>
    </row>
    <row r="13" spans="1:10" ht="16.5">
      <c r="B13" s="13">
        <v>2</v>
      </c>
      <c r="C13" s="19">
        <v>0.39805000000000001</v>
      </c>
      <c r="D13" s="19">
        <v>0.65625</v>
      </c>
      <c r="E13" s="19"/>
      <c r="F13" s="19"/>
      <c r="G13" s="19"/>
      <c r="H13" s="19">
        <v>0.67</v>
      </c>
      <c r="I13" s="19"/>
      <c r="J13" s="19"/>
    </row>
    <row r="14" spans="1:10" ht="16.5">
      <c r="B14" s="13">
        <v>3</v>
      </c>
      <c r="C14" s="19">
        <v>0.32224999999999998</v>
      </c>
      <c r="D14" s="19">
        <v>0.49525000000000002</v>
      </c>
      <c r="E14" s="19"/>
      <c r="F14" s="19"/>
      <c r="G14" s="19">
        <v>0.45800000000000002</v>
      </c>
      <c r="H14" s="19">
        <v>0.51</v>
      </c>
      <c r="I14" s="19"/>
      <c r="J14" s="19"/>
    </row>
    <row r="15" spans="1:10" ht="16.5">
      <c r="B15" s="13">
        <v>4</v>
      </c>
      <c r="C15" s="19">
        <v>0.23585</v>
      </c>
      <c r="D15" s="19">
        <v>0.34575</v>
      </c>
      <c r="E15" s="19">
        <v>0.44400000000000001</v>
      </c>
      <c r="F15" s="19"/>
      <c r="G15" s="19"/>
      <c r="H15" s="19">
        <v>0.33</v>
      </c>
      <c r="I15" s="19"/>
      <c r="J15" s="19"/>
    </row>
    <row r="16" spans="1:10" ht="16.5">
      <c r="B16" s="13">
        <v>5</v>
      </c>
      <c r="C16" s="19">
        <v>0.15525</v>
      </c>
      <c r="D16" s="19">
        <v>0.22602</v>
      </c>
      <c r="E16" s="19">
        <v>0.29799999999999999</v>
      </c>
      <c r="F16" s="19"/>
      <c r="G16" s="19">
        <v>0.214</v>
      </c>
      <c r="H16" s="19">
        <v>0.21</v>
      </c>
      <c r="I16" s="19"/>
      <c r="J16" s="19"/>
    </row>
    <row r="17" spans="1:13" ht="16.5">
      <c r="B17" s="13">
        <v>6</v>
      </c>
      <c r="C17" s="19">
        <v>8.745E-2</v>
      </c>
      <c r="D17" s="19">
        <v>0.14185</v>
      </c>
      <c r="E17" s="19">
        <v>0.1895</v>
      </c>
      <c r="F17" s="19"/>
      <c r="G17" s="19"/>
      <c r="H17" s="19">
        <v>0.11</v>
      </c>
      <c r="I17" s="19"/>
      <c r="J17" s="19"/>
    </row>
    <row r="18" spans="1:13" ht="16.5">
      <c r="B18" s="13">
        <v>7</v>
      </c>
      <c r="C18" s="19">
        <v>3.5950000000000003E-2</v>
      </c>
      <c r="D18" s="19">
        <v>8.7150000000000005E-2</v>
      </c>
      <c r="E18" s="19">
        <v>0.1206</v>
      </c>
      <c r="F18" s="19"/>
      <c r="G18" s="19">
        <v>7.2800000000000004E-2</v>
      </c>
      <c r="H18" s="19">
        <v>0.05</v>
      </c>
      <c r="I18" s="19"/>
      <c r="J18" s="19"/>
    </row>
    <row r="19" spans="1:13" ht="16.5">
      <c r="A19" s="2"/>
      <c r="B19" s="26">
        <v>8</v>
      </c>
      <c r="C19" s="19">
        <v>1.635E-2</v>
      </c>
      <c r="D19" s="19">
        <v>5.4774999999999997E-2</v>
      </c>
      <c r="E19" s="19">
        <v>7.6399999999999996E-2</v>
      </c>
      <c r="F19" s="19"/>
      <c r="G19" s="19"/>
      <c r="H19" s="19">
        <v>0.03</v>
      </c>
      <c r="I19" s="19"/>
      <c r="J19" s="19"/>
    </row>
    <row r="20" spans="1:13" ht="16.5">
      <c r="A20" s="2"/>
      <c r="B20" s="26">
        <v>9</v>
      </c>
      <c r="C20" s="19">
        <v>6.2500000000000003E-3</v>
      </c>
      <c r="D20" s="19">
        <v>3.6824999999999997E-2</v>
      </c>
      <c r="E20" s="19">
        <v>5.4699999999999999E-2</v>
      </c>
      <c r="F20" s="19"/>
      <c r="G20" s="19">
        <v>1.54E-2</v>
      </c>
      <c r="H20" s="19">
        <v>0.02</v>
      </c>
      <c r="I20" s="19"/>
      <c r="J20" s="19"/>
    </row>
    <row r="21" spans="1:13" ht="16.5">
      <c r="A21" s="2"/>
      <c r="B21" s="26">
        <v>10</v>
      </c>
      <c r="C21" s="19">
        <v>2.5500000000000002E-3</v>
      </c>
      <c r="D21" s="19">
        <v>2.6749999999999999E-2</v>
      </c>
      <c r="E21" s="19">
        <v>4.0399999999999998E-2</v>
      </c>
      <c r="F21" s="19"/>
      <c r="G21" s="19"/>
      <c r="H21" s="19">
        <v>0.01</v>
      </c>
      <c r="I21" s="19"/>
      <c r="J21" s="19"/>
    </row>
    <row r="22" spans="1:13" ht="16.5">
      <c r="A22" s="2"/>
      <c r="B22" s="26">
        <v>11</v>
      </c>
      <c r="C22" s="19">
        <v>1.0499999999999999E-3</v>
      </c>
      <c r="D22" s="19">
        <v>2.1125000000000001E-2</v>
      </c>
      <c r="E22" s="19">
        <v>3.15E-2</v>
      </c>
      <c r="F22" s="19"/>
      <c r="G22" s="19">
        <v>3.5999999999999999E-3</v>
      </c>
      <c r="I22" s="19"/>
      <c r="J22" s="19"/>
    </row>
    <row r="23" spans="1:13" ht="16.5">
      <c r="A23" s="2"/>
      <c r="B23" s="26">
        <v>12</v>
      </c>
      <c r="C23" s="19">
        <v>0</v>
      </c>
      <c r="D23" s="19">
        <v>1.7725000000000001E-2</v>
      </c>
      <c r="E23" s="19">
        <v>2.8699999899999998E-2</v>
      </c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>
        <v>1.5174999999999999E-2</v>
      </c>
      <c r="E24" s="19"/>
      <c r="F24" s="19"/>
      <c r="G24" s="19">
        <v>1.1999999999999999E-3</v>
      </c>
      <c r="H24" s="19"/>
      <c r="I24" s="19"/>
      <c r="J24" s="19"/>
    </row>
    <row r="25" spans="1:13" ht="16.5">
      <c r="A25" s="2"/>
      <c r="B25" s="26">
        <v>14</v>
      </c>
      <c r="C25" s="19"/>
      <c r="D25" s="19">
        <v>1.3724999999999999E-2</v>
      </c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5.7663587002397172</v>
      </c>
      <c r="D32" s="20">
        <f t="shared" ca="1" si="1"/>
        <v>6.7176590170159436</v>
      </c>
      <c r="E32" s="20">
        <f t="shared" ca="1" si="1"/>
        <v>7.4103187256582626</v>
      </c>
      <c r="F32" s="20" t="str">
        <f t="shared" ca="1" si="1"/>
        <v/>
      </c>
      <c r="G32" s="20">
        <v>6.41</v>
      </c>
      <c r="H32" s="20">
        <f t="shared" ca="1" si="1"/>
        <v>6.1208818442132253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0.62549926095430219</v>
      </c>
      <c r="L32" s="21">
        <f ca="1">MAX(C32:J32)-MIN(C32:J32)</f>
        <v>1.6439600254185454</v>
      </c>
      <c r="M32" s="22">
        <f ca="1">AVERAGE(C32:J32)</f>
        <v>6.4850436574254307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D11" sqref="D11:D28"/>
    </sheetView>
  </sheetViews>
  <sheetFormatPr defaultColWidth="9.125" defaultRowHeight="12.75"/>
  <cols>
    <col min="1" max="2" width="9.125" style="1"/>
    <col min="3" max="6" width="10.875" style="1" customWidth="1"/>
    <col min="7" max="7" width="13.625" style="1" customWidth="1"/>
    <col min="8" max="10" width="10.875" style="1" customWidth="1"/>
    <col min="11" max="203" width="9.125" style="1"/>
    <col min="204" max="204" width="9.375" style="1" customWidth="1"/>
    <col min="205" max="459" width="9.125" style="1"/>
    <col min="460" max="460" width="9.375" style="1" customWidth="1"/>
    <col min="461" max="715" width="9.125" style="1"/>
    <col min="716" max="716" width="9.375" style="1" customWidth="1"/>
    <col min="717" max="971" width="9.125" style="1"/>
    <col min="972" max="972" width="9.375" style="1" customWidth="1"/>
    <col min="973" max="1227" width="9.125" style="1"/>
    <col min="1228" max="1228" width="9.375" style="1" customWidth="1"/>
    <col min="1229" max="1483" width="9.125" style="1"/>
    <col min="1484" max="1484" width="9.375" style="1" customWidth="1"/>
    <col min="1485" max="1739" width="9.125" style="1"/>
    <col min="1740" max="1740" width="9.375" style="1" customWidth="1"/>
    <col min="1741" max="1995" width="9.125" style="1"/>
    <col min="1996" max="1996" width="9.375" style="1" customWidth="1"/>
    <col min="1997" max="2251" width="9.125" style="1"/>
    <col min="2252" max="2252" width="9.375" style="1" customWidth="1"/>
    <col min="2253" max="2507" width="9.125" style="1"/>
    <col min="2508" max="2508" width="9.375" style="1" customWidth="1"/>
    <col min="2509" max="2763" width="9.125" style="1"/>
    <col min="2764" max="2764" width="9.375" style="1" customWidth="1"/>
    <col min="2765" max="3019" width="9.125" style="1"/>
    <col min="3020" max="3020" width="9.375" style="1" customWidth="1"/>
    <col min="3021" max="3275" width="9.125" style="1"/>
    <col min="3276" max="3276" width="9.375" style="1" customWidth="1"/>
    <col min="3277" max="3531" width="9.125" style="1"/>
    <col min="3532" max="3532" width="9.375" style="1" customWidth="1"/>
    <col min="3533" max="3787" width="9.125" style="1"/>
    <col min="3788" max="3788" width="9.375" style="1" customWidth="1"/>
    <col min="3789" max="4043" width="9.125" style="1"/>
    <col min="4044" max="4044" width="9.375" style="1" customWidth="1"/>
    <col min="4045" max="4299" width="9.125" style="1"/>
    <col min="4300" max="4300" width="9.375" style="1" customWidth="1"/>
    <col min="4301" max="4555" width="9.125" style="1"/>
    <col min="4556" max="4556" width="9.375" style="1" customWidth="1"/>
    <col min="4557" max="4811" width="9.125" style="1"/>
    <col min="4812" max="4812" width="9.375" style="1" customWidth="1"/>
    <col min="4813" max="5067" width="9.125" style="1"/>
    <col min="5068" max="5068" width="9.375" style="1" customWidth="1"/>
    <col min="5069" max="5323" width="9.125" style="1"/>
    <col min="5324" max="5324" width="9.375" style="1" customWidth="1"/>
    <col min="5325" max="5579" width="9.125" style="1"/>
    <col min="5580" max="5580" width="9.375" style="1" customWidth="1"/>
    <col min="5581" max="5835" width="9.125" style="1"/>
    <col min="5836" max="5836" width="9.375" style="1" customWidth="1"/>
    <col min="5837" max="6091" width="9.125" style="1"/>
    <col min="6092" max="6092" width="9.375" style="1" customWidth="1"/>
    <col min="6093" max="6347" width="9.125" style="1"/>
    <col min="6348" max="6348" width="9.375" style="1" customWidth="1"/>
    <col min="6349" max="6603" width="9.125" style="1"/>
    <col min="6604" max="6604" width="9.375" style="1" customWidth="1"/>
    <col min="6605" max="6859" width="9.125" style="1"/>
    <col min="6860" max="6860" width="9.375" style="1" customWidth="1"/>
    <col min="6861" max="7115" width="9.125" style="1"/>
    <col min="7116" max="7116" width="9.375" style="1" customWidth="1"/>
    <col min="7117" max="7371" width="9.125" style="1"/>
    <col min="7372" max="7372" width="9.375" style="1" customWidth="1"/>
    <col min="7373" max="7627" width="9.125" style="1"/>
    <col min="7628" max="7628" width="9.375" style="1" customWidth="1"/>
    <col min="7629" max="7883" width="9.125" style="1"/>
    <col min="7884" max="7884" width="9.375" style="1" customWidth="1"/>
    <col min="7885" max="8139" width="9.125" style="1"/>
    <col min="8140" max="8140" width="9.375" style="1" customWidth="1"/>
    <col min="8141" max="8395" width="9.125" style="1"/>
    <col min="8396" max="8396" width="9.375" style="1" customWidth="1"/>
    <col min="8397" max="8651" width="9.125" style="1"/>
    <col min="8652" max="8652" width="9.375" style="1" customWidth="1"/>
    <col min="8653" max="8907" width="9.125" style="1"/>
    <col min="8908" max="8908" width="9.375" style="1" customWidth="1"/>
    <col min="8909" max="9163" width="9.125" style="1"/>
    <col min="9164" max="9164" width="9.375" style="1" customWidth="1"/>
    <col min="9165" max="9419" width="9.125" style="1"/>
    <col min="9420" max="9420" width="9.375" style="1" customWidth="1"/>
    <col min="9421" max="9675" width="9.125" style="1"/>
    <col min="9676" max="9676" width="9.375" style="1" customWidth="1"/>
    <col min="9677" max="9931" width="9.125" style="1"/>
    <col min="9932" max="9932" width="9.375" style="1" customWidth="1"/>
    <col min="9933" max="10187" width="9.125" style="1"/>
    <col min="10188" max="10188" width="9.375" style="1" customWidth="1"/>
    <col min="10189" max="10443" width="9.125" style="1"/>
    <col min="10444" max="10444" width="9.375" style="1" customWidth="1"/>
    <col min="10445" max="10699" width="9.125" style="1"/>
    <col min="10700" max="10700" width="9.375" style="1" customWidth="1"/>
    <col min="10701" max="10955" width="9.125" style="1"/>
    <col min="10956" max="10956" width="9.375" style="1" customWidth="1"/>
    <col min="10957" max="11211" width="9.125" style="1"/>
    <col min="11212" max="11212" width="9.375" style="1" customWidth="1"/>
    <col min="11213" max="11467" width="9.125" style="1"/>
    <col min="11468" max="11468" width="9.375" style="1" customWidth="1"/>
    <col min="11469" max="11723" width="9.125" style="1"/>
    <col min="11724" max="11724" width="9.375" style="1" customWidth="1"/>
    <col min="11725" max="11979" width="9.125" style="1"/>
    <col min="11980" max="11980" width="9.375" style="1" customWidth="1"/>
    <col min="11981" max="12235" width="9.125" style="1"/>
    <col min="12236" max="12236" width="9.375" style="1" customWidth="1"/>
    <col min="12237" max="12491" width="9.125" style="1"/>
    <col min="12492" max="12492" width="9.375" style="1" customWidth="1"/>
    <col min="12493" max="12747" width="9.125" style="1"/>
    <col min="12748" max="12748" width="9.375" style="1" customWidth="1"/>
    <col min="12749" max="13003" width="9.125" style="1"/>
    <col min="13004" max="13004" width="9.375" style="1" customWidth="1"/>
    <col min="13005" max="13259" width="9.125" style="1"/>
    <col min="13260" max="13260" width="9.375" style="1" customWidth="1"/>
    <col min="13261" max="13515" width="9.125" style="1"/>
    <col min="13516" max="13516" width="9.375" style="1" customWidth="1"/>
    <col min="13517" max="13771" width="9.125" style="1"/>
    <col min="13772" max="13772" width="9.375" style="1" customWidth="1"/>
    <col min="13773" max="14027" width="9.125" style="1"/>
    <col min="14028" max="14028" width="9.375" style="1" customWidth="1"/>
    <col min="14029" max="14283" width="9.125" style="1"/>
    <col min="14284" max="14284" width="9.375" style="1" customWidth="1"/>
    <col min="14285" max="14539" width="9.125" style="1"/>
    <col min="14540" max="14540" width="9.375" style="1" customWidth="1"/>
    <col min="14541" max="14795" width="9.125" style="1"/>
    <col min="14796" max="14796" width="9.375" style="1" customWidth="1"/>
    <col min="14797" max="15051" width="9.125" style="1"/>
    <col min="15052" max="15052" width="9.375" style="1" customWidth="1"/>
    <col min="15053" max="15307" width="9.125" style="1"/>
    <col min="15308" max="15308" width="9.375" style="1" customWidth="1"/>
    <col min="15309" max="15563" width="9.125" style="1"/>
    <col min="15564" max="15564" width="9.375" style="1" customWidth="1"/>
    <col min="15565" max="15819" width="9.125" style="1"/>
    <col min="15820" max="15820" width="9.375" style="1" customWidth="1"/>
    <col min="15821" max="16075" width="9.125" style="1"/>
    <col min="16076" max="16076" width="9.375" style="1" customWidth="1"/>
    <col min="16077" max="16384" width="9.125" style="1"/>
  </cols>
  <sheetData>
    <row r="1" spans="1:10" ht="18" customHeight="1">
      <c r="A1" s="23"/>
      <c r="B1" s="73" t="s">
        <v>40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6.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/>
      <c r="D7" s="19"/>
      <c r="E7" s="19"/>
      <c r="F7" s="19"/>
      <c r="G7" s="19"/>
      <c r="H7" s="19">
        <v>1</v>
      </c>
      <c r="I7" s="19"/>
      <c r="J7" s="19"/>
    </row>
    <row r="8" spans="1:10" ht="16.5">
      <c r="B8" s="13">
        <v>-3</v>
      </c>
      <c r="C8" s="19">
        <v>0.94684999999999997</v>
      </c>
      <c r="D8" s="19"/>
      <c r="E8" s="19">
        <v>0.99990000000000001</v>
      </c>
      <c r="F8" s="19"/>
      <c r="G8" s="19"/>
      <c r="H8" s="19">
        <v>1</v>
      </c>
      <c r="I8" s="19"/>
      <c r="J8" s="19"/>
    </row>
    <row r="9" spans="1:10" ht="16.5">
      <c r="B9" s="13">
        <v>-2</v>
      </c>
      <c r="C9" s="19">
        <v>0.88739999999999997</v>
      </c>
      <c r="D9" s="19"/>
      <c r="E9" s="19">
        <v>0.99980000000000002</v>
      </c>
      <c r="F9" s="19"/>
      <c r="G9" s="19"/>
      <c r="H9" s="19">
        <v>1</v>
      </c>
      <c r="I9" s="19"/>
      <c r="J9" s="19"/>
    </row>
    <row r="10" spans="1:10" ht="15.75" customHeight="1">
      <c r="B10" s="13">
        <v>-1</v>
      </c>
      <c r="C10" s="19">
        <v>0.81904999999999994</v>
      </c>
      <c r="D10" s="19"/>
      <c r="E10" s="19">
        <v>1</v>
      </c>
      <c r="F10" s="19"/>
      <c r="G10" s="19"/>
      <c r="H10" s="19">
        <v>1</v>
      </c>
      <c r="I10" s="19"/>
      <c r="J10" s="19"/>
    </row>
    <row r="11" spans="1:10" ht="16.5">
      <c r="B11" s="13">
        <v>0</v>
      </c>
      <c r="C11" s="19">
        <v>0.75460000000000005</v>
      </c>
      <c r="D11" s="19">
        <v>0.99929999999999997</v>
      </c>
      <c r="E11" s="19">
        <v>0.99990000000000001</v>
      </c>
      <c r="F11" s="19"/>
      <c r="G11" s="19">
        <v>0.999</v>
      </c>
      <c r="H11" s="19">
        <v>0.99</v>
      </c>
      <c r="I11" s="19"/>
      <c r="J11" s="19"/>
    </row>
    <row r="12" spans="1:10" ht="16.5">
      <c r="B12" s="13">
        <v>1</v>
      </c>
      <c r="C12" s="19">
        <v>0.69515000000000005</v>
      </c>
      <c r="D12" s="19">
        <v>0.99644999999999995</v>
      </c>
      <c r="E12" s="19">
        <v>0.99970000000000003</v>
      </c>
      <c r="F12" s="19"/>
      <c r="G12" s="19"/>
      <c r="H12" s="19">
        <v>0.99</v>
      </c>
      <c r="I12" s="19"/>
      <c r="J12" s="19"/>
    </row>
    <row r="13" spans="1:10" ht="16.5">
      <c r="B13" s="13">
        <v>2</v>
      </c>
      <c r="C13" s="19">
        <v>0.64370000000000005</v>
      </c>
      <c r="D13" s="19">
        <v>0.98655000000000004</v>
      </c>
      <c r="E13" s="19">
        <v>0.99490000000000001</v>
      </c>
      <c r="F13" s="19"/>
      <c r="G13" s="19">
        <v>0.97299999999999998</v>
      </c>
      <c r="H13" s="19">
        <v>0.98</v>
      </c>
      <c r="I13" s="19"/>
      <c r="J13" s="19"/>
    </row>
    <row r="14" spans="1:10" ht="16.5">
      <c r="B14" s="13">
        <v>3</v>
      </c>
      <c r="C14" s="19">
        <v>0.59845000000000004</v>
      </c>
      <c r="D14" s="19">
        <v>0.95694999999999997</v>
      </c>
      <c r="E14" s="19">
        <v>0.97809999999999997</v>
      </c>
      <c r="F14" s="19"/>
      <c r="G14" s="19"/>
      <c r="H14" s="19">
        <v>0.95</v>
      </c>
      <c r="I14" s="19"/>
      <c r="J14" s="19"/>
    </row>
    <row r="15" spans="1:10" ht="16.5">
      <c r="B15" s="13">
        <v>4</v>
      </c>
      <c r="C15" s="19">
        <v>0.54730000000000001</v>
      </c>
      <c r="D15" s="19">
        <v>0.89781999999999995</v>
      </c>
      <c r="E15" s="19">
        <v>0.93810000000000004</v>
      </c>
      <c r="F15" s="19"/>
      <c r="G15" s="19">
        <v>0.85499999999999998</v>
      </c>
      <c r="H15" s="19">
        <v>0.89</v>
      </c>
      <c r="I15" s="19"/>
      <c r="J15" s="19"/>
    </row>
    <row r="16" spans="1:10" ht="16.5">
      <c r="B16" s="13">
        <v>5</v>
      </c>
      <c r="C16" s="19">
        <v>0.49070000000000003</v>
      </c>
      <c r="D16" s="19">
        <v>0.80640000000000001</v>
      </c>
      <c r="E16" s="19">
        <v>0.86799999999999999</v>
      </c>
      <c r="F16" s="19"/>
      <c r="G16" s="19"/>
      <c r="H16" s="19">
        <v>0.79</v>
      </c>
      <c r="I16" s="19"/>
      <c r="J16" s="19"/>
    </row>
    <row r="17" spans="1:13" ht="16.5">
      <c r="B17" s="13">
        <v>6</v>
      </c>
      <c r="C17" s="19">
        <v>0.43149999999999999</v>
      </c>
      <c r="D17" s="19">
        <v>0.69098000000000004</v>
      </c>
      <c r="E17" s="19">
        <v>0.76639999999999997</v>
      </c>
      <c r="F17" s="19"/>
      <c r="G17" s="19">
        <v>0.61199999999999999</v>
      </c>
      <c r="H17" s="19">
        <v>0.66</v>
      </c>
      <c r="I17" s="19"/>
      <c r="J17" s="19"/>
    </row>
    <row r="18" spans="1:13" ht="16.5">
      <c r="B18" s="13">
        <v>7</v>
      </c>
      <c r="C18" s="19">
        <v>0.37125000000000002</v>
      </c>
      <c r="D18" s="19">
        <v>0.56615000000000004</v>
      </c>
      <c r="E18" s="19">
        <v>0.65139999999999998</v>
      </c>
      <c r="F18" s="19"/>
      <c r="G18" s="19"/>
      <c r="H18" s="19">
        <v>0.52</v>
      </c>
      <c r="I18" s="19"/>
      <c r="J18" s="19"/>
    </row>
    <row r="19" spans="1:13" ht="16.5">
      <c r="A19" s="2"/>
      <c r="B19" s="26">
        <v>8</v>
      </c>
      <c r="C19" s="19">
        <v>0.31</v>
      </c>
      <c r="D19" s="19">
        <v>0.44355</v>
      </c>
      <c r="E19" s="19">
        <v>0.53480000000000005</v>
      </c>
      <c r="F19" s="19"/>
      <c r="G19" s="19">
        <v>0.35299999999999998</v>
      </c>
      <c r="H19" s="19">
        <v>0.39</v>
      </c>
      <c r="I19" s="19"/>
      <c r="J19" s="19"/>
    </row>
    <row r="20" spans="1:13" ht="16.5">
      <c r="A20" s="2"/>
      <c r="B20" s="26">
        <v>9</v>
      </c>
      <c r="C20" s="19">
        <v>0.2359</v>
      </c>
      <c r="D20" s="19">
        <v>0.33065</v>
      </c>
      <c r="E20" s="19">
        <v>0.41870000000000002</v>
      </c>
      <c r="F20" s="19"/>
      <c r="G20" s="19"/>
      <c r="H20" s="19">
        <v>0.28000000000000003</v>
      </c>
      <c r="I20" s="19"/>
      <c r="J20" s="19"/>
    </row>
    <row r="21" spans="1:13" ht="16.5">
      <c r="A21" s="2"/>
      <c r="B21" s="26">
        <v>10</v>
      </c>
      <c r="C21" s="19">
        <v>0.18290000000000001</v>
      </c>
      <c r="D21" s="19">
        <v>0.23852000000000001</v>
      </c>
      <c r="E21" s="19">
        <v>0.31280000000000002</v>
      </c>
      <c r="F21" s="19"/>
      <c r="G21" s="19">
        <v>0.17199999999999999</v>
      </c>
      <c r="H21" s="19">
        <v>0.19</v>
      </c>
      <c r="I21" s="19"/>
      <c r="J21" s="19"/>
    </row>
    <row r="22" spans="1:13" ht="16.5">
      <c r="A22" s="2"/>
      <c r="B22" s="26">
        <v>11</v>
      </c>
      <c r="C22" s="19">
        <v>0.13730000000000001</v>
      </c>
      <c r="D22" s="19">
        <v>0.16703000000000001</v>
      </c>
      <c r="E22" s="19">
        <v>0.2301</v>
      </c>
      <c r="F22" s="19"/>
      <c r="G22" s="19"/>
      <c r="H22" s="19">
        <v>0.12</v>
      </c>
      <c r="I22" s="19"/>
      <c r="J22" s="19"/>
    </row>
    <row r="23" spans="1:13" ht="16.5">
      <c r="A23" s="2"/>
      <c r="B23" s="26">
        <v>12</v>
      </c>
      <c r="C23" s="19">
        <v>0.10105</v>
      </c>
      <c r="D23" s="19">
        <v>0.11395</v>
      </c>
      <c r="E23" s="19">
        <v>0.16750000000000001</v>
      </c>
      <c r="F23" s="19"/>
      <c r="G23" s="19">
        <v>6.7500000000000004E-2</v>
      </c>
      <c r="H23" s="19">
        <v>7.0000000000000007E-2</v>
      </c>
      <c r="I23" s="19"/>
      <c r="J23" s="19"/>
    </row>
    <row r="24" spans="1:13" ht="16.5">
      <c r="A24" s="2"/>
      <c r="B24" s="26">
        <v>13</v>
      </c>
      <c r="C24" s="19">
        <v>7.4450000000000002E-2</v>
      </c>
      <c r="D24" s="19">
        <v>7.4925000000000005E-2</v>
      </c>
      <c r="E24" s="19">
        <v>0.11940000000000001</v>
      </c>
      <c r="F24" s="19"/>
      <c r="G24" s="19"/>
      <c r="H24" s="19">
        <v>0.04</v>
      </c>
      <c r="I24" s="19"/>
      <c r="J24" s="19"/>
    </row>
    <row r="25" spans="1:13" ht="16.5">
      <c r="A25" s="2"/>
      <c r="B25" s="26">
        <v>14</v>
      </c>
      <c r="C25" s="19">
        <v>5.5899999999999998E-2</v>
      </c>
      <c r="D25" s="19">
        <v>4.8575E-2</v>
      </c>
      <c r="E25" s="19">
        <v>8.3099999999999993E-2</v>
      </c>
      <c r="F25" s="19"/>
      <c r="G25" s="19">
        <v>2.47E-2</v>
      </c>
      <c r="H25" s="19"/>
      <c r="I25" s="19"/>
      <c r="J25" s="19"/>
    </row>
    <row r="26" spans="1:13" ht="16.5">
      <c r="A26" s="2"/>
      <c r="B26" s="26">
        <v>15</v>
      </c>
      <c r="C26" s="19"/>
      <c r="D26" s="19">
        <v>2.9825000000000001E-2</v>
      </c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>
        <v>1.7725000000000001E-2</v>
      </c>
      <c r="E27" s="19"/>
      <c r="F27" s="19"/>
      <c r="G27" s="19">
        <v>7.2500000000000004E-3</v>
      </c>
      <c r="H27" s="19"/>
      <c r="I27" s="19"/>
      <c r="J27" s="19"/>
    </row>
    <row r="28" spans="1:13" ht="16.5">
      <c r="A28" s="2"/>
      <c r="B28" s="26">
        <v>17</v>
      </c>
      <c r="C28" s="19"/>
      <c r="D28" s="19">
        <v>1.0075000000000001E-2</v>
      </c>
      <c r="E28" s="19"/>
      <c r="F28" s="19"/>
      <c r="G28" s="19"/>
      <c r="H28" s="19"/>
      <c r="I28" s="19"/>
      <c r="J28" s="19"/>
      <c r="K28" s="1" t="s">
        <v>50</v>
      </c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12.034192075111392</v>
      </c>
      <c r="D32" s="20">
        <f t="shared" ca="1" si="1"/>
        <v>12.31146731792952</v>
      </c>
      <c r="E32" s="20">
        <f t="shared" ca="1" si="1"/>
        <v>13.489216714777772</v>
      </c>
      <c r="F32" s="20" t="str">
        <f t="shared" ca="1" si="1"/>
        <v/>
      </c>
      <c r="G32" s="20">
        <v>11.16</v>
      </c>
      <c r="H32" s="20">
        <f t="shared" ca="1" si="1"/>
        <v>11.338261114026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0.92699105756293054</v>
      </c>
      <c r="L32" s="21">
        <f ca="1">MAX(C32:J32)-MIN(C32:J32)</f>
        <v>2.3292167147777718</v>
      </c>
      <c r="M32" s="22">
        <f ca="1">AVERAGE(C32:J32)</f>
        <v>12.066627444368937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D3" sqref="D3:D15"/>
    </sheetView>
  </sheetViews>
  <sheetFormatPr defaultColWidth="9.125" defaultRowHeight="12.75"/>
  <cols>
    <col min="1" max="2" width="9.125" style="1"/>
    <col min="3" max="6" width="10.875" style="1" customWidth="1"/>
    <col min="7" max="7" width="14.125" style="1" customWidth="1"/>
    <col min="8" max="10" width="10.875" style="1" customWidth="1"/>
    <col min="11" max="250" width="9.125" style="1"/>
    <col min="251" max="251" width="9.375" style="1" customWidth="1"/>
    <col min="252" max="506" width="9.125" style="1"/>
    <col min="507" max="507" width="9.375" style="1" customWidth="1"/>
    <col min="508" max="762" width="9.125" style="1"/>
    <col min="763" max="763" width="9.375" style="1" customWidth="1"/>
    <col min="764" max="1018" width="9.125" style="1"/>
    <col min="1019" max="1019" width="9.375" style="1" customWidth="1"/>
    <col min="1020" max="1274" width="9.125" style="1"/>
    <col min="1275" max="1275" width="9.375" style="1" customWidth="1"/>
    <col min="1276" max="1530" width="9.125" style="1"/>
    <col min="1531" max="1531" width="9.375" style="1" customWidth="1"/>
    <col min="1532" max="1786" width="9.125" style="1"/>
    <col min="1787" max="1787" width="9.375" style="1" customWidth="1"/>
    <col min="1788" max="2042" width="9.125" style="1"/>
    <col min="2043" max="2043" width="9.375" style="1" customWidth="1"/>
    <col min="2044" max="2298" width="9.125" style="1"/>
    <col min="2299" max="2299" width="9.375" style="1" customWidth="1"/>
    <col min="2300" max="2554" width="9.125" style="1"/>
    <col min="2555" max="2555" width="9.375" style="1" customWidth="1"/>
    <col min="2556" max="2810" width="9.125" style="1"/>
    <col min="2811" max="2811" width="9.375" style="1" customWidth="1"/>
    <col min="2812" max="3066" width="9.125" style="1"/>
    <col min="3067" max="3067" width="9.375" style="1" customWidth="1"/>
    <col min="3068" max="3322" width="9.125" style="1"/>
    <col min="3323" max="3323" width="9.375" style="1" customWidth="1"/>
    <col min="3324" max="3578" width="9.125" style="1"/>
    <col min="3579" max="3579" width="9.375" style="1" customWidth="1"/>
    <col min="3580" max="3834" width="9.125" style="1"/>
    <col min="3835" max="3835" width="9.375" style="1" customWidth="1"/>
    <col min="3836" max="4090" width="9.125" style="1"/>
    <col min="4091" max="4091" width="9.375" style="1" customWidth="1"/>
    <col min="4092" max="4346" width="9.125" style="1"/>
    <col min="4347" max="4347" width="9.375" style="1" customWidth="1"/>
    <col min="4348" max="4602" width="9.125" style="1"/>
    <col min="4603" max="4603" width="9.375" style="1" customWidth="1"/>
    <col min="4604" max="4858" width="9.125" style="1"/>
    <col min="4859" max="4859" width="9.375" style="1" customWidth="1"/>
    <col min="4860" max="5114" width="9.125" style="1"/>
    <col min="5115" max="5115" width="9.375" style="1" customWidth="1"/>
    <col min="5116" max="5370" width="9.125" style="1"/>
    <col min="5371" max="5371" width="9.375" style="1" customWidth="1"/>
    <col min="5372" max="5626" width="9.125" style="1"/>
    <col min="5627" max="5627" width="9.375" style="1" customWidth="1"/>
    <col min="5628" max="5882" width="9.125" style="1"/>
    <col min="5883" max="5883" width="9.375" style="1" customWidth="1"/>
    <col min="5884" max="6138" width="9.125" style="1"/>
    <col min="6139" max="6139" width="9.375" style="1" customWidth="1"/>
    <col min="6140" max="6394" width="9.125" style="1"/>
    <col min="6395" max="6395" width="9.375" style="1" customWidth="1"/>
    <col min="6396" max="6650" width="9.125" style="1"/>
    <col min="6651" max="6651" width="9.375" style="1" customWidth="1"/>
    <col min="6652" max="6906" width="9.125" style="1"/>
    <col min="6907" max="6907" width="9.375" style="1" customWidth="1"/>
    <col min="6908" max="7162" width="9.125" style="1"/>
    <col min="7163" max="7163" width="9.375" style="1" customWidth="1"/>
    <col min="7164" max="7418" width="9.125" style="1"/>
    <col min="7419" max="7419" width="9.375" style="1" customWidth="1"/>
    <col min="7420" max="7674" width="9.125" style="1"/>
    <col min="7675" max="7675" width="9.375" style="1" customWidth="1"/>
    <col min="7676" max="7930" width="9.125" style="1"/>
    <col min="7931" max="7931" width="9.375" style="1" customWidth="1"/>
    <col min="7932" max="8186" width="9.125" style="1"/>
    <col min="8187" max="8187" width="9.375" style="1" customWidth="1"/>
    <col min="8188" max="8442" width="9.125" style="1"/>
    <col min="8443" max="8443" width="9.375" style="1" customWidth="1"/>
    <col min="8444" max="8698" width="9.125" style="1"/>
    <col min="8699" max="8699" width="9.375" style="1" customWidth="1"/>
    <col min="8700" max="8954" width="9.125" style="1"/>
    <col min="8955" max="8955" width="9.375" style="1" customWidth="1"/>
    <col min="8956" max="9210" width="9.125" style="1"/>
    <col min="9211" max="9211" width="9.375" style="1" customWidth="1"/>
    <col min="9212" max="9466" width="9.125" style="1"/>
    <col min="9467" max="9467" width="9.375" style="1" customWidth="1"/>
    <col min="9468" max="9722" width="9.125" style="1"/>
    <col min="9723" max="9723" width="9.375" style="1" customWidth="1"/>
    <col min="9724" max="9978" width="9.125" style="1"/>
    <col min="9979" max="9979" width="9.375" style="1" customWidth="1"/>
    <col min="9980" max="10234" width="9.125" style="1"/>
    <col min="10235" max="10235" width="9.375" style="1" customWidth="1"/>
    <col min="10236" max="10490" width="9.125" style="1"/>
    <col min="10491" max="10491" width="9.375" style="1" customWidth="1"/>
    <col min="10492" max="10746" width="9.125" style="1"/>
    <col min="10747" max="10747" width="9.375" style="1" customWidth="1"/>
    <col min="10748" max="11002" width="9.125" style="1"/>
    <col min="11003" max="11003" width="9.375" style="1" customWidth="1"/>
    <col min="11004" max="11258" width="9.125" style="1"/>
    <col min="11259" max="11259" width="9.375" style="1" customWidth="1"/>
    <col min="11260" max="11514" width="9.125" style="1"/>
    <col min="11515" max="11515" width="9.375" style="1" customWidth="1"/>
    <col min="11516" max="11770" width="9.125" style="1"/>
    <col min="11771" max="11771" width="9.375" style="1" customWidth="1"/>
    <col min="11772" max="12026" width="9.125" style="1"/>
    <col min="12027" max="12027" width="9.375" style="1" customWidth="1"/>
    <col min="12028" max="12282" width="9.125" style="1"/>
    <col min="12283" max="12283" width="9.375" style="1" customWidth="1"/>
    <col min="12284" max="12538" width="9.125" style="1"/>
    <col min="12539" max="12539" width="9.375" style="1" customWidth="1"/>
    <col min="12540" max="12794" width="9.125" style="1"/>
    <col min="12795" max="12795" width="9.375" style="1" customWidth="1"/>
    <col min="12796" max="13050" width="9.125" style="1"/>
    <col min="13051" max="13051" width="9.375" style="1" customWidth="1"/>
    <col min="13052" max="13306" width="9.125" style="1"/>
    <col min="13307" max="13307" width="9.375" style="1" customWidth="1"/>
    <col min="13308" max="13562" width="9.125" style="1"/>
    <col min="13563" max="13563" width="9.375" style="1" customWidth="1"/>
    <col min="13564" max="13818" width="9.125" style="1"/>
    <col min="13819" max="13819" width="9.375" style="1" customWidth="1"/>
    <col min="13820" max="14074" width="9.125" style="1"/>
    <col min="14075" max="14075" width="9.375" style="1" customWidth="1"/>
    <col min="14076" max="14330" width="9.125" style="1"/>
    <col min="14331" max="14331" width="9.375" style="1" customWidth="1"/>
    <col min="14332" max="14586" width="9.125" style="1"/>
    <col min="14587" max="14587" width="9.375" style="1" customWidth="1"/>
    <col min="14588" max="14842" width="9.125" style="1"/>
    <col min="14843" max="14843" width="9.375" style="1" customWidth="1"/>
    <col min="14844" max="15098" width="9.125" style="1"/>
    <col min="15099" max="15099" width="9.375" style="1" customWidth="1"/>
    <col min="15100" max="15354" width="9.125" style="1"/>
    <col min="15355" max="15355" width="9.375" style="1" customWidth="1"/>
    <col min="15356" max="15610" width="9.125" style="1"/>
    <col min="15611" max="15611" width="9.375" style="1" customWidth="1"/>
    <col min="15612" max="15866" width="9.125" style="1"/>
    <col min="15867" max="15867" width="9.375" style="1" customWidth="1"/>
    <col min="15868" max="16122" width="9.125" style="1"/>
    <col min="16123" max="16123" width="9.375" style="1" customWidth="1"/>
    <col min="16124" max="16384" width="9.125" style="1"/>
  </cols>
  <sheetData>
    <row r="1" spans="1:10" ht="18" customHeight="1">
      <c r="A1" s="23"/>
      <c r="B1" s="74" t="s">
        <v>27</v>
      </c>
      <c r="C1" s="74"/>
      <c r="D1" s="74"/>
      <c r="E1" s="74"/>
      <c r="F1" s="74"/>
      <c r="G1" s="74"/>
      <c r="H1" s="74"/>
      <c r="I1" s="74"/>
      <c r="J1" s="74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>
        <v>0.53769999999999996</v>
      </c>
      <c r="D3" s="19">
        <v>0.78219000000000005</v>
      </c>
      <c r="E3" s="19"/>
      <c r="F3" s="19"/>
      <c r="G3" s="19">
        <v>0.55900000000000005</v>
      </c>
      <c r="H3" s="19">
        <v>0.89</v>
      </c>
      <c r="I3" s="19"/>
      <c r="J3" s="19"/>
    </row>
    <row r="4" spans="1:10" ht="15.75" customHeight="1">
      <c r="B4" s="13">
        <v>-7</v>
      </c>
      <c r="C4" s="19">
        <v>0.42435</v>
      </c>
      <c r="D4" s="19">
        <v>0.67066999999999999</v>
      </c>
      <c r="E4" s="19"/>
      <c r="F4" s="19"/>
      <c r="G4" s="19"/>
      <c r="H4" s="19">
        <v>0.77</v>
      </c>
      <c r="I4" s="19"/>
      <c r="J4" s="19"/>
    </row>
    <row r="5" spans="1:10" ht="16.5">
      <c r="B5" s="13">
        <v>-6</v>
      </c>
      <c r="C5" s="19">
        <v>0.33860000000000001</v>
      </c>
      <c r="D5" s="19">
        <v>0.54774</v>
      </c>
      <c r="E5" s="19"/>
      <c r="F5" s="19"/>
      <c r="G5" s="19">
        <v>0.32900000000000001</v>
      </c>
      <c r="H5" s="19">
        <v>0.6</v>
      </c>
      <c r="I5" s="19"/>
      <c r="J5" s="19"/>
    </row>
    <row r="6" spans="1:10" ht="16.5">
      <c r="B6" s="13">
        <v>-5</v>
      </c>
      <c r="C6" s="19">
        <v>0.25145000000000001</v>
      </c>
      <c r="D6" s="19">
        <v>0.42544999999999999</v>
      </c>
      <c r="E6" s="19"/>
      <c r="F6" s="19"/>
      <c r="G6" s="19"/>
      <c r="H6" s="19">
        <v>0.41</v>
      </c>
      <c r="I6" s="19"/>
      <c r="J6" s="19"/>
    </row>
    <row r="7" spans="1:10" ht="16.5">
      <c r="B7" s="13">
        <v>-4</v>
      </c>
      <c r="C7" s="19">
        <v>0.1825</v>
      </c>
      <c r="D7" s="19">
        <v>0.31445000000000001</v>
      </c>
      <c r="E7" s="19"/>
      <c r="F7" s="19"/>
      <c r="G7" s="19">
        <v>0.16900000000000001</v>
      </c>
      <c r="H7" s="19">
        <v>0.25</v>
      </c>
      <c r="I7" s="19"/>
      <c r="J7" s="19"/>
    </row>
    <row r="8" spans="1:10" ht="16.5">
      <c r="B8" s="13">
        <v>-3</v>
      </c>
      <c r="C8" s="19">
        <v>0.10865</v>
      </c>
      <c r="D8" s="19">
        <v>0.22664000000000001</v>
      </c>
      <c r="E8" s="19"/>
      <c r="F8" s="19"/>
      <c r="G8" s="19"/>
      <c r="H8" s="19">
        <v>0.15</v>
      </c>
      <c r="I8" s="19"/>
      <c r="J8" s="19"/>
    </row>
    <row r="9" spans="1:10" ht="16.5">
      <c r="B9" s="13">
        <v>-2</v>
      </c>
      <c r="C9" s="19">
        <v>8.7249999999999994E-2</v>
      </c>
      <c r="D9" s="19">
        <v>0.15559999999999999</v>
      </c>
      <c r="E9" s="19"/>
      <c r="F9" s="19"/>
      <c r="G9" s="19">
        <v>7.5999999999999998E-2</v>
      </c>
      <c r="H9" s="19">
        <v>0.09</v>
      </c>
      <c r="I9" s="19"/>
      <c r="J9" s="19"/>
    </row>
    <row r="10" spans="1:10" ht="16.5">
      <c r="B10" s="13">
        <v>-1</v>
      </c>
      <c r="C10" s="19">
        <v>6.0900000000000003E-2</v>
      </c>
      <c r="D10" s="19">
        <v>0.1027</v>
      </c>
      <c r="E10" s="19"/>
      <c r="F10" s="19"/>
      <c r="G10" s="19"/>
      <c r="H10" s="19">
        <v>0.05</v>
      </c>
      <c r="I10" s="19"/>
      <c r="J10" s="19"/>
    </row>
    <row r="11" spans="1:10" ht="16.5">
      <c r="B11" s="13">
        <v>0</v>
      </c>
      <c r="C11" s="19">
        <v>3.245E-2</v>
      </c>
      <c r="D11" s="19">
        <v>6.5960000000000005E-2</v>
      </c>
      <c r="E11" s="19">
        <v>4.9799999999999997E-2</v>
      </c>
      <c r="F11" s="19"/>
      <c r="G11" s="19">
        <v>2.8400000000000002E-2</v>
      </c>
      <c r="H11" s="19">
        <v>0.03</v>
      </c>
      <c r="I11" s="19"/>
      <c r="J11" s="19"/>
    </row>
    <row r="12" spans="1:10" ht="16.5">
      <c r="B12" s="13">
        <v>1</v>
      </c>
      <c r="C12" s="19">
        <v>2.4299999999999999E-2</v>
      </c>
      <c r="D12" s="19">
        <v>4.0280000000000003E-2</v>
      </c>
      <c r="E12" s="19">
        <v>3.2800000000000003E-2</v>
      </c>
      <c r="F12" s="19"/>
      <c r="G12" s="19"/>
      <c r="H12" s="19">
        <v>0.02</v>
      </c>
      <c r="I12" s="19"/>
      <c r="J12" s="19"/>
    </row>
    <row r="13" spans="1:10" ht="16.5">
      <c r="B13" s="13">
        <v>2</v>
      </c>
      <c r="C13" s="19">
        <v>1.295E-2</v>
      </c>
      <c r="D13" s="19">
        <v>2.3980000000000001E-2</v>
      </c>
      <c r="E13" s="19">
        <v>1.8700000000000001E-2</v>
      </c>
      <c r="F13" s="19"/>
      <c r="G13" s="19">
        <v>9.4000000000000004E-3</v>
      </c>
      <c r="H13" s="19">
        <v>0.01</v>
      </c>
      <c r="I13" s="19"/>
      <c r="J13" s="19"/>
    </row>
    <row r="14" spans="1:10" ht="16.5">
      <c r="B14" s="13">
        <v>3</v>
      </c>
      <c r="C14" s="19">
        <v>1.03E-2</v>
      </c>
      <c r="D14" s="19">
        <v>1.363E-2</v>
      </c>
      <c r="E14" s="19">
        <v>9.7999999999999997E-3</v>
      </c>
      <c r="F14" s="19"/>
      <c r="G14" s="19"/>
      <c r="H14" s="19">
        <v>6.0000000000000001E-3</v>
      </c>
      <c r="I14" s="19"/>
      <c r="J14" s="19"/>
    </row>
    <row r="15" spans="1:10" ht="16.5">
      <c r="B15" s="13">
        <v>4</v>
      </c>
      <c r="C15" s="19">
        <v>3.2499999999999999E-3</v>
      </c>
      <c r="D15" s="19">
        <v>7.4000000000000003E-3</v>
      </c>
      <c r="E15" s="19">
        <v>5.1000000000000004E-3</v>
      </c>
      <c r="F15" s="19"/>
      <c r="G15" s="19">
        <v>2.5999999999999999E-3</v>
      </c>
      <c r="H15" s="19">
        <v>3.3999999999999998E-3</v>
      </c>
      <c r="I15" s="19"/>
      <c r="J15" s="19"/>
    </row>
    <row r="16" spans="1:10" ht="16.5">
      <c r="B16" s="13">
        <v>5</v>
      </c>
      <c r="C16" s="19"/>
      <c r="D16" s="19"/>
      <c r="E16" s="19">
        <v>3.2000000000000002E-3</v>
      </c>
      <c r="F16" s="19"/>
      <c r="G16" s="19"/>
      <c r="H16" s="19"/>
      <c r="I16" s="19"/>
      <c r="J16" s="19"/>
    </row>
    <row r="17" spans="1:13" ht="16.5">
      <c r="B17" s="13">
        <v>6</v>
      </c>
      <c r="C17" s="19"/>
      <c r="D17" s="19"/>
      <c r="E17" s="19"/>
      <c r="F17" s="19"/>
      <c r="G17" s="19"/>
      <c r="H17" s="19"/>
      <c r="I17" s="19"/>
      <c r="J17" s="19"/>
    </row>
    <row r="18" spans="1:13" ht="16.5">
      <c r="B18" s="13">
        <v>7</v>
      </c>
      <c r="C18" s="19"/>
      <c r="D18" s="19"/>
      <c r="E18" s="19"/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/>
      <c r="D19" s="19"/>
      <c r="E19" s="19"/>
      <c r="F19" s="19"/>
      <c r="G19" s="19"/>
      <c r="H19" s="19"/>
      <c r="I19" s="19"/>
      <c r="J19" s="19"/>
    </row>
    <row r="20" spans="1:13" ht="16.5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6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3.0256255628206628</v>
      </c>
      <c r="D32" s="20">
        <f t="shared" ref="D32:I32" ca="1" si="1">IFERROR(FORECAST(LOG10($H$30),OFFSET($B$2,MATCH($H$30,D$3:D$28,-1),0,2,1),LOG10(OFFSET(D$2,MATCH($H$30,D$3:D$28,-1),0,2,1))),"")</f>
        <v>3.507026158191608</v>
      </c>
      <c r="E32" s="20">
        <f t="shared" ca="1" si="1"/>
        <v>2.9687332904165489</v>
      </c>
      <c r="F32" s="20" t="str">
        <f t="shared" ca="1" si="1"/>
        <v/>
      </c>
      <c r="G32" s="20">
        <v>2</v>
      </c>
      <c r="H32" s="20">
        <f t="shared" ca="1" si="1"/>
        <v>2</v>
      </c>
      <c r="I32" s="20" t="str">
        <f t="shared" ca="1" si="1"/>
        <v/>
      </c>
      <c r="J32" s="20" t="str">
        <f t="shared" ref="J32" ca="1" si="2">IFERROR(FORECAST(LOG10($H$30),OFFSET($B$2,MATCH($H$30,J$3:J$28,-1),0,2,1),LOG10(OFFSET(J$2,MATCH($H$30,J$3:J$28,-1),0,2,1))),"")</f>
        <v/>
      </c>
      <c r="K32" s="25">
        <f ca="1">STDEV(C32:J32)</f>
        <v>0.67259579706063988</v>
      </c>
      <c r="L32" s="21">
        <f ca="1">MAX(C32:J32)-MIN(C32:J32)</f>
        <v>1.507026158191608</v>
      </c>
      <c r="M32" s="22">
        <f ca="1">AVERAGE(C32:J32)</f>
        <v>2.7002770022857638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D3" sqref="D3:D18"/>
    </sheetView>
  </sheetViews>
  <sheetFormatPr defaultColWidth="9.125" defaultRowHeight="12.75"/>
  <cols>
    <col min="1" max="2" width="9.125" style="1"/>
    <col min="3" max="6" width="10.875" style="1" customWidth="1"/>
    <col min="7" max="7" width="13.875" style="1" customWidth="1"/>
    <col min="8" max="10" width="10.875" style="1" customWidth="1"/>
    <col min="11" max="250" width="9.125" style="1"/>
    <col min="251" max="251" width="9.375" style="1" customWidth="1"/>
    <col min="252" max="506" width="9.125" style="1"/>
    <col min="507" max="507" width="9.375" style="1" customWidth="1"/>
    <col min="508" max="762" width="9.125" style="1"/>
    <col min="763" max="763" width="9.375" style="1" customWidth="1"/>
    <col min="764" max="1018" width="9.125" style="1"/>
    <col min="1019" max="1019" width="9.375" style="1" customWidth="1"/>
    <col min="1020" max="1274" width="9.125" style="1"/>
    <col min="1275" max="1275" width="9.375" style="1" customWidth="1"/>
    <col min="1276" max="1530" width="9.125" style="1"/>
    <col min="1531" max="1531" width="9.375" style="1" customWidth="1"/>
    <col min="1532" max="1786" width="9.125" style="1"/>
    <col min="1787" max="1787" width="9.375" style="1" customWidth="1"/>
    <col min="1788" max="2042" width="9.125" style="1"/>
    <col min="2043" max="2043" width="9.375" style="1" customWidth="1"/>
    <col min="2044" max="2298" width="9.125" style="1"/>
    <col min="2299" max="2299" width="9.375" style="1" customWidth="1"/>
    <col min="2300" max="2554" width="9.125" style="1"/>
    <col min="2555" max="2555" width="9.375" style="1" customWidth="1"/>
    <col min="2556" max="2810" width="9.125" style="1"/>
    <col min="2811" max="2811" width="9.375" style="1" customWidth="1"/>
    <col min="2812" max="3066" width="9.125" style="1"/>
    <col min="3067" max="3067" width="9.375" style="1" customWidth="1"/>
    <col min="3068" max="3322" width="9.125" style="1"/>
    <col min="3323" max="3323" width="9.375" style="1" customWidth="1"/>
    <col min="3324" max="3578" width="9.125" style="1"/>
    <col min="3579" max="3579" width="9.375" style="1" customWidth="1"/>
    <col min="3580" max="3834" width="9.125" style="1"/>
    <col min="3835" max="3835" width="9.375" style="1" customWidth="1"/>
    <col min="3836" max="4090" width="9.125" style="1"/>
    <col min="4091" max="4091" width="9.375" style="1" customWidth="1"/>
    <col min="4092" max="4346" width="9.125" style="1"/>
    <col min="4347" max="4347" width="9.375" style="1" customWidth="1"/>
    <col min="4348" max="4602" width="9.125" style="1"/>
    <col min="4603" max="4603" width="9.375" style="1" customWidth="1"/>
    <col min="4604" max="4858" width="9.125" style="1"/>
    <col min="4859" max="4859" width="9.375" style="1" customWidth="1"/>
    <col min="4860" max="5114" width="9.125" style="1"/>
    <col min="5115" max="5115" width="9.375" style="1" customWidth="1"/>
    <col min="5116" max="5370" width="9.125" style="1"/>
    <col min="5371" max="5371" width="9.375" style="1" customWidth="1"/>
    <col min="5372" max="5626" width="9.125" style="1"/>
    <col min="5627" max="5627" width="9.375" style="1" customWidth="1"/>
    <col min="5628" max="5882" width="9.125" style="1"/>
    <col min="5883" max="5883" width="9.375" style="1" customWidth="1"/>
    <col min="5884" max="6138" width="9.125" style="1"/>
    <col min="6139" max="6139" width="9.375" style="1" customWidth="1"/>
    <col min="6140" max="6394" width="9.125" style="1"/>
    <col min="6395" max="6395" width="9.375" style="1" customWidth="1"/>
    <col min="6396" max="6650" width="9.125" style="1"/>
    <col min="6651" max="6651" width="9.375" style="1" customWidth="1"/>
    <col min="6652" max="6906" width="9.125" style="1"/>
    <col min="6907" max="6907" width="9.375" style="1" customWidth="1"/>
    <col min="6908" max="7162" width="9.125" style="1"/>
    <col min="7163" max="7163" width="9.375" style="1" customWidth="1"/>
    <col min="7164" max="7418" width="9.125" style="1"/>
    <col min="7419" max="7419" width="9.375" style="1" customWidth="1"/>
    <col min="7420" max="7674" width="9.125" style="1"/>
    <col min="7675" max="7675" width="9.375" style="1" customWidth="1"/>
    <col min="7676" max="7930" width="9.125" style="1"/>
    <col min="7931" max="7931" width="9.375" style="1" customWidth="1"/>
    <col min="7932" max="8186" width="9.125" style="1"/>
    <col min="8187" max="8187" width="9.375" style="1" customWidth="1"/>
    <col min="8188" max="8442" width="9.125" style="1"/>
    <col min="8443" max="8443" width="9.375" style="1" customWidth="1"/>
    <col min="8444" max="8698" width="9.125" style="1"/>
    <col min="8699" max="8699" width="9.375" style="1" customWidth="1"/>
    <col min="8700" max="8954" width="9.125" style="1"/>
    <col min="8955" max="8955" width="9.375" style="1" customWidth="1"/>
    <col min="8956" max="9210" width="9.125" style="1"/>
    <col min="9211" max="9211" width="9.375" style="1" customWidth="1"/>
    <col min="9212" max="9466" width="9.125" style="1"/>
    <col min="9467" max="9467" width="9.375" style="1" customWidth="1"/>
    <col min="9468" max="9722" width="9.125" style="1"/>
    <col min="9723" max="9723" width="9.375" style="1" customWidth="1"/>
    <col min="9724" max="9978" width="9.125" style="1"/>
    <col min="9979" max="9979" width="9.375" style="1" customWidth="1"/>
    <col min="9980" max="10234" width="9.125" style="1"/>
    <col min="10235" max="10235" width="9.375" style="1" customWidth="1"/>
    <col min="10236" max="10490" width="9.125" style="1"/>
    <col min="10491" max="10491" width="9.375" style="1" customWidth="1"/>
    <col min="10492" max="10746" width="9.125" style="1"/>
    <col min="10747" max="10747" width="9.375" style="1" customWidth="1"/>
    <col min="10748" max="11002" width="9.125" style="1"/>
    <col min="11003" max="11003" width="9.375" style="1" customWidth="1"/>
    <col min="11004" max="11258" width="9.125" style="1"/>
    <col min="11259" max="11259" width="9.375" style="1" customWidth="1"/>
    <col min="11260" max="11514" width="9.125" style="1"/>
    <col min="11515" max="11515" width="9.375" style="1" customWidth="1"/>
    <col min="11516" max="11770" width="9.125" style="1"/>
    <col min="11771" max="11771" width="9.375" style="1" customWidth="1"/>
    <col min="11772" max="12026" width="9.125" style="1"/>
    <col min="12027" max="12027" width="9.375" style="1" customWidth="1"/>
    <col min="12028" max="12282" width="9.125" style="1"/>
    <col min="12283" max="12283" width="9.375" style="1" customWidth="1"/>
    <col min="12284" max="12538" width="9.125" style="1"/>
    <col min="12539" max="12539" width="9.375" style="1" customWidth="1"/>
    <col min="12540" max="12794" width="9.125" style="1"/>
    <col min="12795" max="12795" width="9.375" style="1" customWidth="1"/>
    <col min="12796" max="13050" width="9.125" style="1"/>
    <col min="13051" max="13051" width="9.375" style="1" customWidth="1"/>
    <col min="13052" max="13306" width="9.125" style="1"/>
    <col min="13307" max="13307" width="9.375" style="1" customWidth="1"/>
    <col min="13308" max="13562" width="9.125" style="1"/>
    <col min="13563" max="13563" width="9.375" style="1" customWidth="1"/>
    <col min="13564" max="13818" width="9.125" style="1"/>
    <col min="13819" max="13819" width="9.375" style="1" customWidth="1"/>
    <col min="13820" max="14074" width="9.125" style="1"/>
    <col min="14075" max="14075" width="9.375" style="1" customWidth="1"/>
    <col min="14076" max="14330" width="9.125" style="1"/>
    <col min="14331" max="14331" width="9.375" style="1" customWidth="1"/>
    <col min="14332" max="14586" width="9.125" style="1"/>
    <col min="14587" max="14587" width="9.375" style="1" customWidth="1"/>
    <col min="14588" max="14842" width="9.125" style="1"/>
    <col min="14843" max="14843" width="9.375" style="1" customWidth="1"/>
    <col min="14844" max="15098" width="9.125" style="1"/>
    <col min="15099" max="15099" width="9.375" style="1" customWidth="1"/>
    <col min="15100" max="15354" width="9.125" style="1"/>
    <col min="15355" max="15355" width="9.375" style="1" customWidth="1"/>
    <col min="15356" max="15610" width="9.125" style="1"/>
    <col min="15611" max="15611" width="9.375" style="1" customWidth="1"/>
    <col min="15612" max="15866" width="9.125" style="1"/>
    <col min="15867" max="15867" width="9.375" style="1" customWidth="1"/>
    <col min="15868" max="16122" width="9.125" style="1"/>
    <col min="16123" max="16123" width="9.375" style="1" customWidth="1"/>
    <col min="16124" max="16384" width="9.125" style="1"/>
  </cols>
  <sheetData>
    <row r="1" spans="1:10" ht="18" customHeight="1">
      <c r="A1" s="23"/>
      <c r="B1" s="75" t="s">
        <v>8</v>
      </c>
      <c r="C1" s="75"/>
      <c r="D1" s="75"/>
      <c r="E1" s="75"/>
      <c r="F1" s="75"/>
      <c r="G1" s="75"/>
      <c r="H1" s="75"/>
      <c r="I1" s="75"/>
      <c r="J1" s="75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-14</v>
      </c>
      <c r="C3" s="19"/>
      <c r="D3" s="19">
        <v>0.97685</v>
      </c>
      <c r="E3" s="19"/>
      <c r="F3" s="19"/>
      <c r="G3" s="19"/>
      <c r="H3" s="19"/>
      <c r="I3" s="19"/>
      <c r="J3" s="19"/>
    </row>
    <row r="4" spans="1:10" ht="15.75" customHeight="1">
      <c r="B4" s="13">
        <v>-13</v>
      </c>
      <c r="C4" s="19"/>
      <c r="D4" s="19">
        <v>0.94289999999999996</v>
      </c>
      <c r="E4" s="19"/>
      <c r="F4" s="19"/>
      <c r="G4" s="19"/>
      <c r="H4" s="19"/>
      <c r="I4" s="19"/>
      <c r="J4" s="19"/>
    </row>
    <row r="5" spans="1:10" ht="16.5">
      <c r="B5" s="13">
        <v>-12</v>
      </c>
      <c r="C5" s="19"/>
      <c r="D5" s="19">
        <v>0.88565000000000005</v>
      </c>
      <c r="E5" s="19"/>
      <c r="F5" s="19"/>
      <c r="G5" s="19"/>
      <c r="H5" s="19"/>
      <c r="I5" s="19"/>
      <c r="J5" s="19"/>
    </row>
    <row r="6" spans="1:10" ht="16.5">
      <c r="B6" s="13">
        <v>-11</v>
      </c>
      <c r="C6" s="19"/>
      <c r="D6" s="19">
        <v>0.79054999999999997</v>
      </c>
      <c r="E6" s="19"/>
      <c r="F6" s="19"/>
      <c r="G6" s="19"/>
      <c r="H6" s="19"/>
      <c r="I6" s="19"/>
      <c r="J6" s="19"/>
    </row>
    <row r="7" spans="1:10" ht="16.5">
      <c r="B7" s="13">
        <v>-10</v>
      </c>
      <c r="C7" s="19"/>
      <c r="D7" s="19">
        <v>0.67620000000000002</v>
      </c>
      <c r="E7" s="19"/>
      <c r="F7" s="19"/>
      <c r="G7" s="19"/>
      <c r="H7" s="19"/>
      <c r="I7" s="19"/>
      <c r="J7" s="19"/>
    </row>
    <row r="8" spans="1:10" ht="16.5">
      <c r="B8" s="13">
        <v>-9</v>
      </c>
      <c r="C8" s="19"/>
      <c r="D8" s="19">
        <v>0.54930000000000001</v>
      </c>
      <c r="E8" s="19"/>
      <c r="F8" s="19"/>
      <c r="G8" s="19"/>
      <c r="H8" s="19">
        <v>0.16209999999999999</v>
      </c>
      <c r="I8" s="19"/>
      <c r="J8" s="19"/>
    </row>
    <row r="9" spans="1:10" ht="16.5">
      <c r="B9" s="13">
        <v>-8</v>
      </c>
      <c r="C9" s="46">
        <v>7.9049999999999995E-2</v>
      </c>
      <c r="D9" s="19">
        <v>0.42230000000000001</v>
      </c>
      <c r="E9" s="19">
        <v>0.15237999999999999</v>
      </c>
      <c r="F9" s="19"/>
      <c r="G9" s="19"/>
      <c r="H9" s="19">
        <v>0.11</v>
      </c>
      <c r="I9" s="19"/>
      <c r="J9" s="19"/>
    </row>
    <row r="10" spans="1:10" ht="16.5">
      <c r="B10" s="13">
        <v>-7</v>
      </c>
      <c r="C10" s="46">
        <v>5.1950000000000003E-2</v>
      </c>
      <c r="D10" s="19">
        <v>0.30919999999999997</v>
      </c>
      <c r="E10" s="19">
        <v>0.10278</v>
      </c>
      <c r="F10" s="19"/>
      <c r="G10" s="19">
        <v>0.126</v>
      </c>
      <c r="H10" s="19">
        <v>6.7400000000000002E-2</v>
      </c>
      <c r="I10" s="19"/>
      <c r="J10" s="19"/>
    </row>
    <row r="11" spans="1:10" ht="16.5">
      <c r="B11" s="13">
        <v>-6</v>
      </c>
      <c r="C11" s="46">
        <v>3.4750000000000003E-2</v>
      </c>
      <c r="D11" s="19">
        <v>0.2162</v>
      </c>
      <c r="E11" s="19">
        <v>6.5670000000000006E-2</v>
      </c>
      <c r="F11" s="19"/>
      <c r="G11" s="19">
        <v>8.14E-2</v>
      </c>
      <c r="H11" s="19">
        <v>0.04</v>
      </c>
      <c r="I11" s="19"/>
      <c r="J11" s="19"/>
    </row>
    <row r="12" spans="1:10" ht="16.5">
      <c r="B12" s="13">
        <v>-5</v>
      </c>
      <c r="C12" s="46">
        <v>2.1899999999999999E-2</v>
      </c>
      <c r="D12" s="19">
        <v>0.14610000000000001</v>
      </c>
      <c r="E12" s="19">
        <v>3.9879999999999999E-2</v>
      </c>
      <c r="F12" s="19"/>
      <c r="G12" s="19">
        <v>5.0599999999999999E-2</v>
      </c>
      <c r="H12" s="19">
        <v>2.1999999999999999E-2</v>
      </c>
      <c r="I12" s="19"/>
      <c r="J12" s="19"/>
    </row>
    <row r="13" spans="1:10" ht="16.5">
      <c r="B13" s="13">
        <v>-4</v>
      </c>
      <c r="C13" s="46">
        <v>1.2749999999999999E-2</v>
      </c>
      <c r="D13" s="19">
        <v>9.2700000000000005E-2</v>
      </c>
      <c r="E13" s="19">
        <v>2.282E-2</v>
      </c>
      <c r="F13" s="19"/>
      <c r="G13" s="19">
        <v>3.0800000000000001E-2</v>
      </c>
      <c r="H13" s="19">
        <v>0.01</v>
      </c>
      <c r="I13" s="19"/>
      <c r="J13" s="19"/>
    </row>
    <row r="14" spans="1:10" ht="16.5">
      <c r="B14" s="13">
        <v>-3</v>
      </c>
      <c r="C14" s="46">
        <v>8.8999999999999999E-3</v>
      </c>
      <c r="D14" s="19">
        <v>5.8049999999999997E-2</v>
      </c>
      <c r="E14" s="19">
        <v>1.349E-2</v>
      </c>
      <c r="F14" s="19"/>
      <c r="G14" s="19">
        <v>1.9199999999999998E-2</v>
      </c>
      <c r="H14" s="19">
        <v>5.4000000000000003E-3</v>
      </c>
      <c r="I14" s="19"/>
      <c r="J14" s="19"/>
    </row>
    <row r="15" spans="1:10" ht="16.5">
      <c r="B15" s="13">
        <v>-2</v>
      </c>
      <c r="C15" s="46">
        <v>3.65E-3</v>
      </c>
      <c r="D15" s="19">
        <v>3.5349999999999999E-2</v>
      </c>
      <c r="E15" s="19">
        <v>7.5399999999999998E-3</v>
      </c>
      <c r="F15" s="19"/>
      <c r="G15" s="19">
        <v>1.14E-2</v>
      </c>
      <c r="H15" s="19">
        <v>2E-3</v>
      </c>
      <c r="I15" s="19"/>
      <c r="J15" s="19"/>
    </row>
    <row r="16" spans="1:10" ht="16.5">
      <c r="B16" s="13">
        <v>-1</v>
      </c>
      <c r="C16" s="46">
        <v>2.4499999999999999E-3</v>
      </c>
      <c r="D16" s="19">
        <v>2.1100000000000001E-2</v>
      </c>
      <c r="E16" s="19">
        <v>3.7699999999999999E-3</v>
      </c>
      <c r="F16" s="19"/>
      <c r="G16" s="19">
        <v>7.4000000000000003E-3</v>
      </c>
      <c r="H16" s="19">
        <v>1.1999999999999999E-3</v>
      </c>
      <c r="I16" s="19"/>
      <c r="J16" s="19"/>
    </row>
    <row r="17" spans="1:13" ht="16.5">
      <c r="B17" s="13">
        <v>0</v>
      </c>
      <c r="C17" s="46">
        <v>1.1000000000000001E-3</v>
      </c>
      <c r="D17" s="19">
        <v>1.205E-2</v>
      </c>
      <c r="E17" s="19">
        <v>2.1800000000000001E-3</v>
      </c>
      <c r="F17" s="19"/>
      <c r="G17" s="19">
        <v>2.5999999999999999E-3</v>
      </c>
      <c r="H17" s="19">
        <v>8.0000000000000004E-4</v>
      </c>
      <c r="I17" s="19"/>
      <c r="J17" s="19"/>
    </row>
    <row r="18" spans="1:13" ht="16.5">
      <c r="B18" s="13">
        <v>1</v>
      </c>
      <c r="C18" s="46">
        <v>6.9999999999999999E-4</v>
      </c>
      <c r="D18" s="19">
        <v>6.8500000000000002E-3</v>
      </c>
      <c r="E18" s="19"/>
      <c r="F18" s="19"/>
      <c r="G18" s="19"/>
      <c r="H18" s="19">
        <v>2.0000000000000001E-4</v>
      </c>
      <c r="I18" s="19"/>
      <c r="J18" s="19"/>
    </row>
    <row r="19" spans="1:13" ht="16.5">
      <c r="A19" s="2"/>
      <c r="B19" s="13">
        <v>2</v>
      </c>
      <c r="C19" s="46">
        <v>2.9999999999999997E-4</v>
      </c>
      <c r="D19" s="19"/>
      <c r="E19" s="19"/>
      <c r="F19" s="19"/>
      <c r="G19" s="19"/>
      <c r="I19" s="19"/>
      <c r="J19" s="19"/>
    </row>
    <row r="20" spans="1:13" ht="16.5">
      <c r="A20" s="2"/>
      <c r="B20" s="13">
        <v>3</v>
      </c>
      <c r="C20" s="19"/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13">
        <v>4</v>
      </c>
      <c r="C21" s="19"/>
      <c r="D21" s="19"/>
      <c r="E21" s="19"/>
      <c r="F21" s="19"/>
      <c r="G21" s="19"/>
      <c r="H21" s="19"/>
      <c r="I21" s="19"/>
      <c r="J21" s="19"/>
      <c r="K21" s="1" t="s">
        <v>18</v>
      </c>
    </row>
    <row r="22" spans="1:13" ht="16.5">
      <c r="A22" s="2"/>
      <c r="B22" s="13">
        <v>5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13">
        <v>6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13">
        <v>7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13">
        <v>8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13">
        <v>9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13">
        <v>10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13">
        <v>11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-3.3241733001005525</v>
      </c>
      <c r="D32" s="20">
        <f t="shared" ref="D32:J32" ca="1" si="1">IFERROR(FORECAST(LOG10($H$30),OFFSET($B$2,MATCH($H$30,D$3:D$28,-1),0,2,1),LOG10(OFFSET(D$2,MATCH($H$30,D$3:D$28,-1),0,2,1))),"")</f>
        <v>0.33015984747733462</v>
      </c>
      <c r="E32" s="20">
        <f ca="1">IFERROR(FORECAST(LOG10($H$30),OFFSET($B$2,MATCH($H$30,E$3:E$28,-1),0,2,1),LOG10(OFFSET(E$2,MATCH($H$30,E$3:E$28,-1),0,2,1))),"")</f>
        <v>-2.4853877495727881</v>
      </c>
      <c r="F32" s="20" t="str">
        <f t="shared" ca="1" si="1"/>
        <v/>
      </c>
      <c r="G32" s="20">
        <f t="shared" ca="1" si="1"/>
        <v>-1.6967874364877584</v>
      </c>
      <c r="H32" s="20">
        <f ca="1">IFERROR(FORECAST(LOG10($H$30),OFFSET($B$2,MATCH($H$30,H$3:H$28,-1),0,2,1),LOG10(OFFSET(H$2,MATCH($H$30,H$3:H$28,-1),0,2,1))),"")</f>
        <v>-3.9999999999999982</v>
      </c>
      <c r="I32" s="20" t="str">
        <f t="shared" ca="1" si="1"/>
        <v/>
      </c>
      <c r="J32" s="20" t="str">
        <f t="shared" ca="1" si="1"/>
        <v/>
      </c>
      <c r="K32" s="25">
        <f ca="1">STDEV(C32:J32)</f>
        <v>1.6758531429430226</v>
      </c>
      <c r="L32" s="21">
        <f ca="1">MAX(C32:J32)-MIN(C32:J32)</f>
        <v>4.3301598474773328</v>
      </c>
      <c r="M32" s="22">
        <f ca="1">AVERAGE(C32:J32)</f>
        <v>-2.2352377277367523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M32" sqref="M32"/>
    </sheetView>
  </sheetViews>
  <sheetFormatPr defaultColWidth="9.125" defaultRowHeight="12.75"/>
  <cols>
    <col min="1" max="2" width="9.125" style="1"/>
    <col min="3" max="6" width="10.875" style="1" customWidth="1"/>
    <col min="7" max="7" width="13.375" style="1" customWidth="1"/>
    <col min="8" max="10" width="10.875" style="1" customWidth="1"/>
    <col min="11" max="250" width="9.125" style="1"/>
    <col min="251" max="251" width="9.375" style="1" customWidth="1"/>
    <col min="252" max="506" width="9.125" style="1"/>
    <col min="507" max="507" width="9.375" style="1" customWidth="1"/>
    <col min="508" max="762" width="9.125" style="1"/>
    <col min="763" max="763" width="9.375" style="1" customWidth="1"/>
    <col min="764" max="1018" width="9.125" style="1"/>
    <col min="1019" max="1019" width="9.375" style="1" customWidth="1"/>
    <col min="1020" max="1274" width="9.125" style="1"/>
    <col min="1275" max="1275" width="9.375" style="1" customWidth="1"/>
    <col min="1276" max="1530" width="9.125" style="1"/>
    <col min="1531" max="1531" width="9.375" style="1" customWidth="1"/>
    <col min="1532" max="1786" width="9.125" style="1"/>
    <col min="1787" max="1787" width="9.375" style="1" customWidth="1"/>
    <col min="1788" max="2042" width="9.125" style="1"/>
    <col min="2043" max="2043" width="9.375" style="1" customWidth="1"/>
    <col min="2044" max="2298" width="9.125" style="1"/>
    <col min="2299" max="2299" width="9.375" style="1" customWidth="1"/>
    <col min="2300" max="2554" width="9.125" style="1"/>
    <col min="2555" max="2555" width="9.375" style="1" customWidth="1"/>
    <col min="2556" max="2810" width="9.125" style="1"/>
    <col min="2811" max="2811" width="9.375" style="1" customWidth="1"/>
    <col min="2812" max="3066" width="9.125" style="1"/>
    <col min="3067" max="3067" width="9.375" style="1" customWidth="1"/>
    <col min="3068" max="3322" width="9.125" style="1"/>
    <col min="3323" max="3323" width="9.375" style="1" customWidth="1"/>
    <col min="3324" max="3578" width="9.125" style="1"/>
    <col min="3579" max="3579" width="9.375" style="1" customWidth="1"/>
    <col min="3580" max="3834" width="9.125" style="1"/>
    <col min="3835" max="3835" width="9.375" style="1" customWidth="1"/>
    <col min="3836" max="4090" width="9.125" style="1"/>
    <col min="4091" max="4091" width="9.375" style="1" customWidth="1"/>
    <col min="4092" max="4346" width="9.125" style="1"/>
    <col min="4347" max="4347" width="9.375" style="1" customWidth="1"/>
    <col min="4348" max="4602" width="9.125" style="1"/>
    <col min="4603" max="4603" width="9.375" style="1" customWidth="1"/>
    <col min="4604" max="4858" width="9.125" style="1"/>
    <col min="4859" max="4859" width="9.375" style="1" customWidth="1"/>
    <col min="4860" max="5114" width="9.125" style="1"/>
    <col min="5115" max="5115" width="9.375" style="1" customWidth="1"/>
    <col min="5116" max="5370" width="9.125" style="1"/>
    <col min="5371" max="5371" width="9.375" style="1" customWidth="1"/>
    <col min="5372" max="5626" width="9.125" style="1"/>
    <col min="5627" max="5627" width="9.375" style="1" customWidth="1"/>
    <col min="5628" max="5882" width="9.125" style="1"/>
    <col min="5883" max="5883" width="9.375" style="1" customWidth="1"/>
    <col min="5884" max="6138" width="9.125" style="1"/>
    <col min="6139" max="6139" width="9.375" style="1" customWidth="1"/>
    <col min="6140" max="6394" width="9.125" style="1"/>
    <col min="6395" max="6395" width="9.375" style="1" customWidth="1"/>
    <col min="6396" max="6650" width="9.125" style="1"/>
    <col min="6651" max="6651" width="9.375" style="1" customWidth="1"/>
    <col min="6652" max="6906" width="9.125" style="1"/>
    <col min="6907" max="6907" width="9.375" style="1" customWidth="1"/>
    <col min="6908" max="7162" width="9.125" style="1"/>
    <col min="7163" max="7163" width="9.375" style="1" customWidth="1"/>
    <col min="7164" max="7418" width="9.125" style="1"/>
    <col min="7419" max="7419" width="9.375" style="1" customWidth="1"/>
    <col min="7420" max="7674" width="9.125" style="1"/>
    <col min="7675" max="7675" width="9.375" style="1" customWidth="1"/>
    <col min="7676" max="7930" width="9.125" style="1"/>
    <col min="7931" max="7931" width="9.375" style="1" customWidth="1"/>
    <col min="7932" max="8186" width="9.125" style="1"/>
    <col min="8187" max="8187" width="9.375" style="1" customWidth="1"/>
    <col min="8188" max="8442" width="9.125" style="1"/>
    <col min="8443" max="8443" width="9.375" style="1" customWidth="1"/>
    <col min="8444" max="8698" width="9.125" style="1"/>
    <col min="8699" max="8699" width="9.375" style="1" customWidth="1"/>
    <col min="8700" max="8954" width="9.125" style="1"/>
    <col min="8955" max="8955" width="9.375" style="1" customWidth="1"/>
    <col min="8956" max="9210" width="9.125" style="1"/>
    <col min="9211" max="9211" width="9.375" style="1" customWidth="1"/>
    <col min="9212" max="9466" width="9.125" style="1"/>
    <col min="9467" max="9467" width="9.375" style="1" customWidth="1"/>
    <col min="9468" max="9722" width="9.125" style="1"/>
    <col min="9723" max="9723" width="9.375" style="1" customWidth="1"/>
    <col min="9724" max="9978" width="9.125" style="1"/>
    <col min="9979" max="9979" width="9.375" style="1" customWidth="1"/>
    <col min="9980" max="10234" width="9.125" style="1"/>
    <col min="10235" max="10235" width="9.375" style="1" customWidth="1"/>
    <col min="10236" max="10490" width="9.125" style="1"/>
    <col min="10491" max="10491" width="9.375" style="1" customWidth="1"/>
    <col min="10492" max="10746" width="9.125" style="1"/>
    <col min="10747" max="10747" width="9.375" style="1" customWidth="1"/>
    <col min="10748" max="11002" width="9.125" style="1"/>
    <col min="11003" max="11003" width="9.375" style="1" customWidth="1"/>
    <col min="11004" max="11258" width="9.125" style="1"/>
    <col min="11259" max="11259" width="9.375" style="1" customWidth="1"/>
    <col min="11260" max="11514" width="9.125" style="1"/>
    <col min="11515" max="11515" width="9.375" style="1" customWidth="1"/>
    <col min="11516" max="11770" width="9.125" style="1"/>
    <col min="11771" max="11771" width="9.375" style="1" customWidth="1"/>
    <col min="11772" max="12026" width="9.125" style="1"/>
    <col min="12027" max="12027" width="9.375" style="1" customWidth="1"/>
    <col min="12028" max="12282" width="9.125" style="1"/>
    <col min="12283" max="12283" width="9.375" style="1" customWidth="1"/>
    <col min="12284" max="12538" width="9.125" style="1"/>
    <col min="12539" max="12539" width="9.375" style="1" customWidth="1"/>
    <col min="12540" max="12794" width="9.125" style="1"/>
    <col min="12795" max="12795" width="9.375" style="1" customWidth="1"/>
    <col min="12796" max="13050" width="9.125" style="1"/>
    <col min="13051" max="13051" width="9.375" style="1" customWidth="1"/>
    <col min="13052" max="13306" width="9.125" style="1"/>
    <col min="13307" max="13307" width="9.375" style="1" customWidth="1"/>
    <col min="13308" max="13562" width="9.125" style="1"/>
    <col min="13563" max="13563" width="9.375" style="1" customWidth="1"/>
    <col min="13564" max="13818" width="9.125" style="1"/>
    <col min="13819" max="13819" width="9.375" style="1" customWidth="1"/>
    <col min="13820" max="14074" width="9.125" style="1"/>
    <col min="14075" max="14075" width="9.375" style="1" customWidth="1"/>
    <col min="14076" max="14330" width="9.125" style="1"/>
    <col min="14331" max="14331" width="9.375" style="1" customWidth="1"/>
    <col min="14332" max="14586" width="9.125" style="1"/>
    <col min="14587" max="14587" width="9.375" style="1" customWidth="1"/>
    <col min="14588" max="14842" width="9.125" style="1"/>
    <col min="14843" max="14843" width="9.375" style="1" customWidth="1"/>
    <col min="14844" max="15098" width="9.125" style="1"/>
    <col min="15099" max="15099" width="9.375" style="1" customWidth="1"/>
    <col min="15100" max="15354" width="9.125" style="1"/>
    <col min="15355" max="15355" width="9.375" style="1" customWidth="1"/>
    <col min="15356" max="15610" width="9.125" style="1"/>
    <col min="15611" max="15611" width="9.375" style="1" customWidth="1"/>
    <col min="15612" max="15866" width="9.125" style="1"/>
    <col min="15867" max="15867" width="9.375" style="1" customWidth="1"/>
    <col min="15868" max="16122" width="9.125" style="1"/>
    <col min="16123" max="16123" width="9.375" style="1" customWidth="1"/>
    <col min="16124" max="16384" width="9.125" style="1"/>
  </cols>
  <sheetData>
    <row r="1" spans="1:10" ht="18" customHeight="1">
      <c r="A1" s="23"/>
      <c r="B1" s="75" t="s">
        <v>9</v>
      </c>
      <c r="C1" s="75"/>
      <c r="D1" s="75"/>
      <c r="E1" s="75"/>
      <c r="F1" s="75"/>
      <c r="G1" s="75"/>
      <c r="H1" s="75"/>
      <c r="I1" s="75"/>
      <c r="J1" s="75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/>
      <c r="D3" s="19">
        <v>0.79742999999999997</v>
      </c>
      <c r="E3" s="19"/>
      <c r="F3" s="19"/>
      <c r="G3" s="19">
        <v>0.84799999999999998</v>
      </c>
      <c r="H3" s="19"/>
      <c r="I3" s="19"/>
      <c r="J3" s="19"/>
    </row>
    <row r="4" spans="1:10" ht="15.75" customHeight="1">
      <c r="B4" s="13">
        <v>-7</v>
      </c>
      <c r="C4" s="19"/>
      <c r="D4" s="19">
        <v>0.73038000000000003</v>
      </c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>
        <v>0.63866999999999996</v>
      </c>
      <c r="E5" s="19"/>
      <c r="F5" s="19"/>
      <c r="G5" s="19">
        <v>0.73099999999999998</v>
      </c>
      <c r="H5" s="19"/>
      <c r="I5" s="19"/>
      <c r="J5" s="19"/>
    </row>
    <row r="6" spans="1:10" ht="16.5">
      <c r="B6" s="13">
        <v>-5</v>
      </c>
      <c r="C6" s="19"/>
      <c r="D6" s="19">
        <v>0.55020000000000002</v>
      </c>
      <c r="E6" s="19"/>
      <c r="F6" s="19"/>
      <c r="G6" s="19"/>
      <c r="H6" s="19"/>
      <c r="I6" s="19"/>
      <c r="J6" s="19"/>
    </row>
    <row r="7" spans="1:10" ht="16.5">
      <c r="B7" s="13">
        <v>-4</v>
      </c>
      <c r="C7" s="19"/>
      <c r="D7" s="19">
        <v>0.45931</v>
      </c>
      <c r="E7" s="19"/>
      <c r="F7" s="19"/>
      <c r="G7" s="19">
        <v>0.57499999999999996</v>
      </c>
      <c r="H7" s="19"/>
      <c r="I7" s="19"/>
      <c r="J7" s="19"/>
    </row>
    <row r="8" spans="1:10" ht="16.5">
      <c r="B8" s="13">
        <v>-3</v>
      </c>
      <c r="C8" s="19"/>
      <c r="D8" s="19">
        <v>0.37874000000000002</v>
      </c>
      <c r="E8" s="19"/>
      <c r="F8" s="19"/>
      <c r="G8" s="19"/>
      <c r="H8" s="19"/>
      <c r="I8" s="19"/>
      <c r="J8" s="19"/>
    </row>
    <row r="9" spans="1:10" ht="16.5">
      <c r="B9" s="13">
        <v>-2</v>
      </c>
      <c r="C9" s="19">
        <v>0.22893333333333299</v>
      </c>
      <c r="D9" s="19">
        <v>0.28184999999999999</v>
      </c>
      <c r="E9" s="19"/>
      <c r="F9" s="19"/>
      <c r="G9" s="19">
        <v>0.40799999999999997</v>
      </c>
      <c r="H9" s="19"/>
      <c r="I9" s="19"/>
      <c r="J9" s="19"/>
    </row>
    <row r="10" spans="1:10" ht="16.5">
      <c r="B10" s="13">
        <v>-1</v>
      </c>
      <c r="C10" s="19">
        <v>0.1358</v>
      </c>
      <c r="D10" s="19">
        <v>0.21385999999999999</v>
      </c>
      <c r="E10" s="19"/>
      <c r="F10" s="19"/>
      <c r="G10" s="19"/>
      <c r="H10" s="19"/>
      <c r="I10" s="19"/>
      <c r="J10" s="19"/>
    </row>
    <row r="11" spans="1:10" ht="16.5">
      <c r="B11" s="13">
        <v>0</v>
      </c>
      <c r="C11" s="19">
        <v>9.2799999999999994E-2</v>
      </c>
      <c r="D11" s="19">
        <v>0.16194</v>
      </c>
      <c r="E11" s="19"/>
      <c r="F11" s="19"/>
      <c r="G11" s="19">
        <v>0.24399999999999999</v>
      </c>
      <c r="H11" s="19"/>
      <c r="I11" s="19"/>
      <c r="J11" s="19"/>
    </row>
    <row r="12" spans="1:10" ht="16.5">
      <c r="B12" s="13">
        <v>1</v>
      </c>
      <c r="C12" s="19">
        <v>6.7799999999999999E-2</v>
      </c>
      <c r="D12" s="19">
        <v>0.11011</v>
      </c>
      <c r="E12" s="19"/>
      <c r="F12" s="19"/>
      <c r="G12" s="19"/>
      <c r="H12" s="19"/>
      <c r="I12" s="19"/>
      <c r="J12" s="19"/>
    </row>
    <row r="13" spans="1:10" ht="16.5">
      <c r="B13" s="13">
        <v>2</v>
      </c>
      <c r="C13" s="19">
        <v>4.4866666666666701E-2</v>
      </c>
      <c r="D13" s="19">
        <v>7.8004000000000004E-2</v>
      </c>
      <c r="E13" s="19"/>
      <c r="F13" s="19"/>
      <c r="G13" s="19">
        <v>0.13</v>
      </c>
      <c r="H13" s="19"/>
      <c r="I13" s="19"/>
      <c r="J13" s="19"/>
    </row>
    <row r="14" spans="1:10" ht="16.5">
      <c r="B14" s="13">
        <v>3</v>
      </c>
      <c r="C14" s="19">
        <v>3.5799999999999998E-2</v>
      </c>
      <c r="D14" s="19">
        <v>6.3109999999999999E-2</v>
      </c>
      <c r="E14" s="19">
        <v>4.8800000000000003E-2</v>
      </c>
      <c r="F14" s="19"/>
      <c r="G14" s="19"/>
      <c r="H14" s="19"/>
      <c r="I14" s="19"/>
      <c r="J14" s="19"/>
    </row>
    <row r="15" spans="1:10" ht="16.5">
      <c r="B15" s="13">
        <v>4</v>
      </c>
      <c r="C15" s="19">
        <v>2.20666666666667E-2</v>
      </c>
      <c r="D15" s="19">
        <v>3.5380000000000002E-2</v>
      </c>
      <c r="E15" s="19">
        <v>3.1800000000000002E-2</v>
      </c>
      <c r="F15" s="19"/>
      <c r="G15" s="19">
        <v>6.5000000000000002E-2</v>
      </c>
      <c r="H15" s="19"/>
      <c r="I15" s="19"/>
      <c r="J15" s="19"/>
    </row>
    <row r="16" spans="1:10" ht="16.5">
      <c r="B16" s="13">
        <v>5</v>
      </c>
      <c r="C16" s="19">
        <v>1.4200000000000001E-2</v>
      </c>
      <c r="D16" s="19">
        <v>2.3813999999999998E-2</v>
      </c>
      <c r="E16" s="19">
        <v>2.1825000000000001E-2</v>
      </c>
      <c r="F16" s="19"/>
      <c r="G16" s="19"/>
      <c r="H16" s="19"/>
      <c r="I16" s="19"/>
      <c r="J16" s="19"/>
    </row>
    <row r="17" spans="1:13" ht="16.5">
      <c r="B17" s="13">
        <v>6</v>
      </c>
      <c r="C17" s="19">
        <v>9.9333333333333305E-3</v>
      </c>
      <c r="D17" s="19">
        <v>1.5987999999999999E-2</v>
      </c>
      <c r="E17" s="19">
        <v>1.4175E-2</v>
      </c>
      <c r="F17" s="19"/>
      <c r="G17" s="19">
        <v>2.7E-2</v>
      </c>
      <c r="H17" s="19"/>
      <c r="I17" s="19"/>
      <c r="J17" s="19"/>
    </row>
    <row r="18" spans="1:13" ht="16.5">
      <c r="B18" s="13">
        <v>7</v>
      </c>
      <c r="C18" s="19">
        <v>5.2666666666666704E-3</v>
      </c>
      <c r="D18" s="19">
        <v>1.0888E-2</v>
      </c>
      <c r="E18" s="19">
        <v>9.4999999999999998E-3</v>
      </c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>
        <v>2.7333333333333298E-3</v>
      </c>
      <c r="D19" s="19">
        <v>6.5240000000000003E-3</v>
      </c>
      <c r="E19" s="19">
        <v>5.4999999999999997E-3</v>
      </c>
      <c r="F19" s="19"/>
      <c r="G19" s="19">
        <v>1.0999999999999999E-2</v>
      </c>
      <c r="H19" s="19"/>
      <c r="I19" s="19"/>
      <c r="J19" s="19"/>
    </row>
    <row r="20" spans="1:13" ht="16.5">
      <c r="A20" s="2"/>
      <c r="B20" s="26">
        <v>9</v>
      </c>
      <c r="C20" s="19"/>
      <c r="D20" s="19">
        <v>4.2500000000000003E-3</v>
      </c>
      <c r="E20" s="19">
        <v>3.6749999999999999E-3</v>
      </c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/>
      <c r="E21" s="19">
        <v>2.2750000000000001E-3</v>
      </c>
      <c r="F21" s="19"/>
      <c r="G21" s="19">
        <v>6.6E-3</v>
      </c>
      <c r="H21" s="19"/>
      <c r="I21" s="19"/>
      <c r="J21" s="19"/>
    </row>
    <row r="22" spans="1:13" ht="16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4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 t="s">
        <v>25</v>
      </c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5.9812814729259358</v>
      </c>
      <c r="D32" s="20">
        <f t="shared" ref="D32:J32" ca="1" si="1">IFERROR(FORECAST(LOG10($H$30),OFFSET($B$2,MATCH($H$30,D$3:D$28,-1),0,2,1),LOG10(OFFSET(D$2,MATCH($H$30,D$3:D$28,-1),0,2,1))),"")</f>
        <v>7.1661080844057796</v>
      </c>
      <c r="E32" s="20">
        <f t="shared" ca="1" si="1"/>
        <v>6.871827021675335</v>
      </c>
      <c r="F32" s="20" t="str">
        <f t="shared" ca="1" si="1"/>
        <v/>
      </c>
      <c r="G32" s="20">
        <v>8.3699999999999992</v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0.98671766632913538</v>
      </c>
      <c r="L32" s="21">
        <f ca="1">MAX(C32:J32)-MIN(C32:J32)</f>
        <v>2.3887185270740634</v>
      </c>
      <c r="M32" s="22">
        <f ca="1">AVERAGE(C32:J32)</f>
        <v>7.097304144751762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Cover</vt:lpstr>
      <vt:lpstr>Simulation assumption</vt:lpstr>
      <vt:lpstr>Alignment results</vt:lpstr>
      <vt:lpstr>PSSCH_Test1(QPSK_TDLA30-2700)</vt:lpstr>
      <vt:lpstr>PSSCH_Test2(16QAM_TDLA30-1400)</vt:lpstr>
      <vt:lpstr>PSSCH_Test3(64QAM_TDLA30-180)</vt:lpstr>
      <vt:lpstr>PSCCH</vt:lpstr>
      <vt:lpstr>PSBCH</vt:lpstr>
      <vt:lpstr>PSFCH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 Hwang2</dc:creator>
  <cp:lastModifiedBy>JY Hwang2</cp:lastModifiedBy>
  <dcterms:created xsi:type="dcterms:W3CDTF">2020-10-27T07:40:42Z</dcterms:created>
  <dcterms:modified xsi:type="dcterms:W3CDTF">2021-04-16T08:10:09Z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(2)tw5uUfctablBhUytYhDIt6A0S2MlmqLLlD6HJLb/LAm+UCo0otvovrnGT/5yA6kgFfBliC5r
TnBRtR3s7w7Sq/STWI7hYW55gJTmaa1hCIOW8GuGcw2RX4C9+q8DWWMUBUKIpw7Zq8UlLO1y
M04yY6rIdbzR7g0H0pVGiLsM/qdZw0T7hmzLMhfe+EeK5N0rxG1VvcgqC4QSoraogMLYAPr/
PSupgrEgi9XWlrrMy0</vt:lpwstr>
  </property>
  <property fmtid="{D5CDD505-2E9C-101B-9397-08002B2CF9AE}" pid="3" name="_2015_ms_pID_7253431">
    <vt:lpwstr>d5/kCFdU8/wtVWhQx4CT69eeM0/ZtYwM9aYpeMjqmEMXu7qfJ4jXQW
LBhpCQGaEZ7E1XPhLK2bvs5Mds2aL5Jm0apcfh0eyJYM8wqOJ9kjcXZBTxr5jUlDS5X3qslV
sDZrfOKKQP6b88gmuO7X0QpSjByljxLG6id0GRD4WCeaiwQyZAWPWaQZwkOlftSqOydl7vVz
L/Ddkm+TS7DDmj3E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1618191941</vt:lpwstr>
  </property>
</Properties>
</file>