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https://ericsson-my.sharepoint.com/personal/kazuyoshi_uesaka_ericsson_com/Documents/3GPP/RAN4_112_Maastricht/drafts/"/>
    </mc:Choice>
  </mc:AlternateContent>
  <xr:revisionPtr revIDLastSave="75" documentId="13_ncr:1_{4F3C4910-B95D-4C73-AC26-DDB25E938B7C}" xr6:coauthVersionLast="47" xr6:coauthVersionMax="47" xr10:uidLastSave="{305A731E-486F-4707-B521-9731329B2D82}"/>
  <bookViews>
    <workbookView xWindow="3852" yWindow="3924" windowWidth="17280" windowHeight="10044" xr2:uid="{00000000-000D-0000-FFFF-FFFF00000000}"/>
  </bookViews>
  <sheets>
    <sheet name="Cover sheet" sheetId="8" r:id="rId1"/>
    <sheet name="PDSCH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3" i="9" l="1"/>
  <c r="Q43" i="9" s="1"/>
  <c r="O42" i="9"/>
  <c r="Q42" i="9" s="1"/>
  <c r="O39" i="9"/>
  <c r="Q39" i="9" s="1"/>
  <c r="O38" i="9"/>
  <c r="Q38" i="9" s="1"/>
  <c r="O37" i="9"/>
  <c r="Q37" i="9" s="1"/>
  <c r="O36" i="9"/>
  <c r="Q36" i="9" s="1"/>
  <c r="O35" i="9"/>
  <c r="Q35" i="9" s="1"/>
  <c r="O33" i="9"/>
  <c r="Q33" i="9" s="1"/>
  <c r="O32" i="9"/>
  <c r="Q32" i="9" s="1"/>
  <c r="O31" i="9"/>
  <c r="Q31" i="9" s="1"/>
  <c r="O47" i="9"/>
  <c r="Q47" i="9" s="1"/>
  <c r="O49" i="9"/>
  <c r="Q49" i="9" s="1"/>
  <c r="O48" i="9"/>
  <c r="Q48" i="9" s="1"/>
  <c r="O46" i="9"/>
  <c r="Q46" i="9" s="1"/>
  <c r="O45" i="9"/>
  <c r="Q45" i="9" s="1"/>
  <c r="O44" i="9"/>
  <c r="Q44" i="9" s="1"/>
  <c r="O30" i="9"/>
  <c r="Q30" i="9" s="1"/>
  <c r="O34" i="9"/>
  <c r="Q34" i="9" s="1"/>
  <c r="O40" i="9"/>
  <c r="Q40" i="9" s="1"/>
  <c r="O29" i="9"/>
  <c r="Q29" i="9" s="1"/>
  <c r="Q15" i="9" l="1"/>
  <c r="P15" i="9"/>
  <c r="O15" i="9"/>
  <c r="Q14" i="9"/>
  <c r="P14" i="9"/>
  <c r="O14" i="9"/>
  <c r="Q9" i="9"/>
  <c r="P9" i="9"/>
  <c r="O9" i="9"/>
  <c r="Q8" i="9"/>
  <c r="P8" i="9"/>
  <c r="O8" i="9"/>
  <c r="O5" i="9"/>
  <c r="Q24" i="9"/>
  <c r="P24" i="9"/>
  <c r="O24" i="9"/>
  <c r="Q22" i="9"/>
  <c r="P22" i="9"/>
  <c r="O22" i="9"/>
  <c r="Q23" i="9"/>
  <c r="P23" i="9"/>
  <c r="O23" i="9"/>
  <c r="Q21" i="9"/>
  <c r="P21" i="9"/>
  <c r="O21" i="9"/>
  <c r="Q20" i="9"/>
  <c r="P20" i="9"/>
  <c r="O20" i="9"/>
  <c r="Q18" i="9"/>
  <c r="P18" i="9"/>
  <c r="O18" i="9"/>
  <c r="Q19" i="9"/>
  <c r="P19" i="9"/>
  <c r="O19" i="9"/>
  <c r="Q17" i="9"/>
  <c r="P17" i="9"/>
  <c r="O17" i="9"/>
  <c r="Q13" i="9"/>
  <c r="P13" i="9"/>
  <c r="O13" i="9"/>
  <c r="Q11" i="9"/>
  <c r="P11" i="9"/>
  <c r="O11" i="9"/>
  <c r="Q7" i="9"/>
  <c r="P7" i="9"/>
  <c r="O7" i="9"/>
  <c r="Q5" i="9"/>
  <c r="P5" i="9"/>
  <c r="Q12" i="9"/>
  <c r="P12" i="9"/>
  <c r="O12" i="9"/>
  <c r="Q10" i="9"/>
  <c r="P10" i="9"/>
  <c r="O10" i="9"/>
  <c r="Q6" i="9"/>
  <c r="P6" i="9"/>
  <c r="O6" i="9"/>
  <c r="Q4" i="9"/>
  <c r="P4" i="9"/>
  <c r="O4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tc={13C00687-E94C-417F-9DB0-4EA6699F707E}</author>
  </authors>
  <commentList>
    <comment ref="K2" authorId="0" shapeId="0" xr:uid="{13C00687-E94C-417F-9DB0-4EA6699F707E}">
      <text>
        <t>[Threaded comment]
Your version of Excel allows you to read this threaded comment; however, any edits to it will get removed if the file is opened in a newer version of Excel. Learn more: https://go.microsoft.com/fwlink/?linkid=870924
Comment:
    From RAN4#110bis</t>
      </text>
    </comment>
  </commentList>
</comments>
</file>

<file path=xl/sharedStrings.xml><?xml version="1.0" encoding="utf-8"?>
<sst xmlns="http://schemas.openxmlformats.org/spreadsheetml/2006/main" count="177" uniqueCount="56">
  <si>
    <t>Tdoc number:</t>
  </si>
  <si>
    <t>Agenda item:</t>
  </si>
  <si>
    <t>Source:</t>
  </si>
  <si>
    <t>Ericsson</t>
  </si>
  <si>
    <t>Title:</t>
  </si>
  <si>
    <t>Document for:</t>
  </si>
  <si>
    <t>Information</t>
  </si>
  <si>
    <t>Abstract:</t>
  </si>
  <si>
    <t>Revision history</t>
  </si>
  <si>
    <t>Aligmenet results</t>
  </si>
  <si>
    <t>Apple</t>
  </si>
  <si>
    <t>Huawei</t>
  </si>
  <si>
    <t>Span</t>
  </si>
  <si>
    <t>STD</t>
  </si>
  <si>
    <t>Average</t>
  </si>
  <si>
    <t>CBW/SCS</t>
  </si>
  <si>
    <t>MCS table</t>
  </si>
  <si>
    <t>MCS index</t>
  </si>
  <si>
    <t>Rank</t>
  </si>
  <si>
    <t>Antenna configuration</t>
  </si>
  <si>
    <t>Table 1</t>
  </si>
  <si>
    <t>Summary of simulation results for eRedCap UE demodulation requirements</t>
  </si>
  <si>
    <t>UE not supporting eRedCapNotReducedBB-BW-r18 (FG 48-1, supportOfERedCap-r18 only)</t>
  </si>
  <si>
    <t>10MHz/15kHz</t>
  </si>
  <si>
    <t>4 (QPSK 1/3)</t>
  </si>
  <si>
    <t>Propagation condition</t>
  </si>
  <si>
    <t>PRB size</t>
  </si>
  <si>
    <t>TDLB100-400</t>
  </si>
  <si>
    <t>2x1 low</t>
  </si>
  <si>
    <t>FDD/TDD</t>
  </si>
  <si>
    <t>FDD</t>
  </si>
  <si>
    <t>13 (16QAM 0.47)</t>
  </si>
  <si>
    <t>TDLC300-100</t>
  </si>
  <si>
    <t>TDD</t>
  </si>
  <si>
    <t>20MHz/15kHz</t>
  </si>
  <si>
    <t>2x2 low</t>
  </si>
  <si>
    <t>UE supporting eRedCapNotReducedBB-BW-r18 (FG 48-2)</t>
  </si>
  <si>
    <t>Qualcomm</t>
  </si>
  <si>
    <t>R4-2405941</t>
  </si>
  <si>
    <t>19 (64QAM 0.5)</t>
  </si>
  <si>
    <t>TDLA30-10</t>
  </si>
  <si>
    <t>R4-2404330</t>
  </si>
  <si>
    <t>Company A</t>
  </si>
  <si>
    <t>R4-2405099 (RAN4#110bis)</t>
  </si>
  <si>
    <t>Nokia</t>
  </si>
  <si>
    <t>R4-2408775</t>
  </si>
  <si>
    <t>Impairment results</t>
  </si>
  <si>
    <t>Additional Margin</t>
  </si>
  <si>
    <t>SNR test points</t>
  </si>
  <si>
    <t>Cf. 0.5dB for QPSK/16QAM, 0.8dB for 64QAM/256QAM, and 1dB for 1024QAM (single carrier case)</t>
  </si>
  <si>
    <t>R4-2409015</t>
  </si>
  <si>
    <t>R4-2409164</t>
  </si>
  <si>
    <t>3GPP TSG-RAN WG4 meeting #112
Maastricht, Netherlands, 19th August – 23rd August, 2024</t>
  </si>
  <si>
    <t>R4-2412550</t>
  </si>
  <si>
    <t>5.28.2.1</t>
  </si>
  <si>
    <t>R4-2408776 (RAN4#111)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</si>
</sst>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4"/>
      <charset val="134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4"/>
      <charset val="134"/>
      <scheme val="minor"/>
    </font>
    <font>
      <sz val="9"/>
      <name val="Calibri"/>
      <family val="4"/>
      <charset val="134"/>
      <scheme val="minor"/>
    </font>
    <font>
      <sz val="11"/>
      <color theme="1"/>
      <name val="Calibri"/>
      <family val="3"/>
      <charset val="134"/>
      <scheme val="minor"/>
    </font>
    <font>
      <sz val="9"/>
      <name val="Calibri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164" fontId="0" fillId="3" borderId="1" xfId="0" applyNumberFormat="1" applyFill="1" applyBorder="1"/>
    <xf numFmtId="0" fontId="5" fillId="0" borderId="0" xfId="0" applyFont="1" applyAlignment="1">
      <alignment wrapText="1"/>
    </xf>
    <xf numFmtId="0" fontId="0" fillId="0" borderId="3" xfId="0" applyBorder="1"/>
    <xf numFmtId="0" fontId="4" fillId="0" borderId="1" xfId="0" applyFont="1" applyBorder="1" applyAlignment="1">
      <alignment wrapText="1"/>
    </xf>
    <xf numFmtId="0" fontId="4" fillId="0" borderId="4" xfId="0" applyFont="1" applyBorder="1"/>
    <xf numFmtId="0" fontId="6" fillId="0" borderId="2" xfId="0" applyFont="1" applyBorder="1"/>
    <xf numFmtId="0" fontId="0" fillId="0" borderId="2" xfId="0" applyBorder="1"/>
    <xf numFmtId="0" fontId="6" fillId="0" borderId="5" xfId="0" applyFont="1" applyBorder="1"/>
    <xf numFmtId="0" fontId="0" fillId="0" borderId="5" xfId="0" applyBorder="1"/>
    <xf numFmtId="0" fontId="4" fillId="0" borderId="6" xfId="0" applyFont="1" applyBorder="1"/>
    <xf numFmtId="0" fontId="4" fillId="0" borderId="7" xfId="0" applyFont="1" applyBorder="1"/>
    <xf numFmtId="0" fontId="0" fillId="0" borderId="7" xfId="0" applyBorder="1"/>
    <xf numFmtId="0" fontId="4" fillId="0" borderId="8" xfId="0" applyFont="1" applyBorder="1"/>
    <xf numFmtId="0" fontId="4" fillId="0" borderId="9" xfId="0" applyFont="1" applyBorder="1"/>
    <xf numFmtId="0" fontId="4" fillId="0" borderId="3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4" fillId="0" borderId="11" xfId="0" applyFont="1" applyBorder="1"/>
    <xf numFmtId="0" fontId="4" fillId="0" borderId="12" xfId="0" applyFont="1" applyBorder="1"/>
    <xf numFmtId="0" fontId="0" fillId="0" borderId="12" xfId="0" applyBorder="1"/>
    <xf numFmtId="0" fontId="4" fillId="0" borderId="10" xfId="0" applyFont="1" applyBorder="1"/>
    <xf numFmtId="0" fontId="3" fillId="0" borderId="1" xfId="0" applyFont="1" applyBorder="1" applyAlignment="1">
      <alignment wrapText="1"/>
    </xf>
    <xf numFmtId="0" fontId="4" fillId="0" borderId="0" xfId="0" applyFont="1"/>
    <xf numFmtId="0" fontId="3" fillId="0" borderId="7" xfId="0" applyFont="1" applyBorder="1"/>
    <xf numFmtId="0" fontId="3" fillId="0" borderId="8" xfId="0" applyFont="1" applyBorder="1"/>
    <xf numFmtId="0" fontId="4" fillId="0" borderId="1" xfId="0" applyFont="1" applyBorder="1"/>
    <xf numFmtId="0" fontId="0" fillId="0" borderId="8" xfId="0" applyBorder="1"/>
    <xf numFmtId="0" fontId="6" fillId="0" borderId="0" xfId="0" applyFont="1"/>
    <xf numFmtId="0" fontId="2" fillId="0" borderId="1" xfId="0" applyFont="1" applyBorder="1" applyAlignment="1">
      <alignment wrapText="1"/>
    </xf>
    <xf numFmtId="0" fontId="4" fillId="4" borderId="8" xfId="0" applyFont="1" applyFill="1" applyBorder="1"/>
    <xf numFmtId="0" fontId="4" fillId="4" borderId="12" xfId="0" applyFont="1" applyFill="1" applyBorder="1"/>
    <xf numFmtId="0" fontId="0" fillId="4" borderId="8" xfId="0" applyFill="1" applyBorder="1"/>
    <xf numFmtId="0" fontId="0" fillId="4" borderId="12" xfId="0" applyFill="1" applyBorder="1"/>
    <xf numFmtId="0" fontId="1" fillId="0" borderId="1" xfId="0" applyFont="1" applyBorder="1" applyAlignment="1">
      <alignment wrapText="1"/>
    </xf>
    <xf numFmtId="0" fontId="1" fillId="3" borderId="1" xfId="0" applyFont="1" applyFill="1" applyBorder="1"/>
    <xf numFmtId="164" fontId="0" fillId="2" borderId="1" xfId="0" applyNumberFormat="1" applyFill="1" applyBorder="1"/>
    <xf numFmtId="164" fontId="0" fillId="0" borderId="1" xfId="0" applyNumberFormat="1" applyBorder="1"/>
    <xf numFmtId="0" fontId="7" fillId="0" borderId="0" xfId="0" applyFont="1"/>
    <xf numFmtId="164" fontId="0" fillId="5" borderId="1" xfId="0" applyNumberFormat="1" applyFill="1" applyBorder="1"/>
    <xf numFmtId="0" fontId="1" fillId="0" borderId="0" xfId="0" applyFont="1"/>
    <xf numFmtId="0" fontId="0" fillId="0" borderId="4" xfId="0" applyBorder="1"/>
    <xf numFmtId="0" fontId="9" fillId="0" borderId="1" xfId="0" applyFont="1" applyBorder="1" applyAlignment="1">
      <alignment horizontal="right"/>
    </xf>
    <xf numFmtId="0" fontId="0" fillId="0" borderId="5" xfId="0" applyFill="1" applyBorder="1"/>
    <xf numFmtId="0" fontId="0" fillId="0" borderId="1" xfId="0" applyFill="1" applyBorder="1"/>
    <xf numFmtId="0" fontId="0" fillId="0" borderId="0" xfId="0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azuyoshi Uesaka" id="{9E142E55-2DF6-44FC-BADD-C2484C0D5E5E}" userId="Kazuyoshi Uesaka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2" dT="2024-05-15T05:22:12.47" personId="{9E142E55-2DF6-44FC-BADD-C2484C0D5E5E}" id="{13C00687-E94C-417F-9DB0-4EA6699F707E}">
    <text>From RAN4#110bis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2"/>
  <sheetViews>
    <sheetView tabSelected="1" workbookViewId="0">
      <selection activeCell="B13" sqref="B13"/>
    </sheetView>
  </sheetViews>
  <sheetFormatPr defaultColWidth="8.6640625" defaultRowHeight="14.4"/>
  <cols>
    <col min="1" max="1" width="50.109375" customWidth="1"/>
    <col min="2" max="2" width="88.21875" customWidth="1"/>
  </cols>
  <sheetData>
    <row r="1" spans="1:2" ht="31.5" customHeight="1">
      <c r="A1" s="7" t="s">
        <v>52</v>
      </c>
    </row>
    <row r="3" spans="1:2">
      <c r="A3" t="s">
        <v>0</v>
      </c>
      <c r="B3" t="s">
        <v>53</v>
      </c>
    </row>
    <row r="4" spans="1:2">
      <c r="A4" t="s">
        <v>1</v>
      </c>
      <c r="B4" t="s">
        <v>54</v>
      </c>
    </row>
    <row r="5" spans="1:2">
      <c r="A5" t="s">
        <v>2</v>
      </c>
      <c r="B5" t="s">
        <v>3</v>
      </c>
    </row>
    <row r="6" spans="1:2">
      <c r="A6" t="s">
        <v>4</v>
      </c>
      <c r="B6" t="s">
        <v>21</v>
      </c>
    </row>
    <row r="7" spans="1:2">
      <c r="A7" t="s">
        <v>5</v>
      </c>
      <c r="B7" t="s">
        <v>6</v>
      </c>
    </row>
    <row r="9" spans="1:2">
      <c r="A9" t="s">
        <v>7</v>
      </c>
    </row>
    <row r="11" spans="1:2">
      <c r="A11" t="s">
        <v>8</v>
      </c>
      <c r="B11" t="s">
        <v>43</v>
      </c>
    </row>
    <row r="12" spans="1:2">
      <c r="B12" t="s">
        <v>55</v>
      </c>
    </row>
  </sheetData>
  <phoneticPr fontId="10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0"/>
  <sheetViews>
    <sheetView zoomScaleNormal="100" workbookViewId="0">
      <selection activeCell="M56" sqref="M56"/>
    </sheetView>
  </sheetViews>
  <sheetFormatPr defaultColWidth="9" defaultRowHeight="14.4"/>
  <cols>
    <col min="1" max="8" width="12.6640625" customWidth="1"/>
    <col min="9" max="16" width="10.6640625" customWidth="1"/>
    <col min="17" max="17" width="12.6640625" customWidth="1"/>
  </cols>
  <sheetData>
    <row r="1" spans="1:17">
      <c r="A1" s="34" t="s">
        <v>9</v>
      </c>
      <c r="I1" s="2" t="s">
        <v>3</v>
      </c>
      <c r="J1" s="2" t="s">
        <v>11</v>
      </c>
      <c r="K1" s="2" t="s">
        <v>37</v>
      </c>
      <c r="L1" s="2" t="s">
        <v>10</v>
      </c>
      <c r="M1" s="8" t="s">
        <v>44</v>
      </c>
      <c r="N1" s="8" t="s">
        <v>42</v>
      </c>
      <c r="O1" s="4" t="s">
        <v>12</v>
      </c>
      <c r="P1" s="4" t="s">
        <v>13</v>
      </c>
      <c r="Q1" s="4" t="s">
        <v>14</v>
      </c>
    </row>
    <row r="2" spans="1:17" s="1" customFormat="1" ht="28.8">
      <c r="A2" s="9" t="s">
        <v>29</v>
      </c>
      <c r="B2" s="3" t="s">
        <v>15</v>
      </c>
      <c r="C2" s="9" t="s">
        <v>16</v>
      </c>
      <c r="D2" s="9" t="s">
        <v>17</v>
      </c>
      <c r="E2" s="9" t="s">
        <v>25</v>
      </c>
      <c r="F2" s="3" t="s">
        <v>18</v>
      </c>
      <c r="G2" s="9" t="s">
        <v>26</v>
      </c>
      <c r="H2" s="3" t="s">
        <v>19</v>
      </c>
      <c r="I2" s="40" t="s">
        <v>45</v>
      </c>
      <c r="J2" s="40" t="s">
        <v>50</v>
      </c>
      <c r="K2" s="28" t="s">
        <v>38</v>
      </c>
      <c r="L2" s="35" t="s">
        <v>41</v>
      </c>
      <c r="M2" s="40" t="s">
        <v>51</v>
      </c>
      <c r="N2" s="3"/>
      <c r="O2" s="3"/>
      <c r="P2" s="3"/>
      <c r="Q2" s="3"/>
    </row>
    <row r="3" spans="1:17">
      <c r="A3" s="11" t="s">
        <v>22</v>
      </c>
      <c r="B3" s="12"/>
      <c r="C3" s="12"/>
      <c r="D3" s="12"/>
      <c r="E3" s="12"/>
      <c r="F3" s="12"/>
      <c r="G3" s="12"/>
      <c r="H3" s="2"/>
      <c r="I3" s="2"/>
      <c r="J3" s="2"/>
      <c r="K3" s="2"/>
      <c r="L3" s="2"/>
      <c r="M3" s="2"/>
      <c r="N3" s="2"/>
      <c r="O3" s="43"/>
      <c r="P3" s="43"/>
      <c r="Q3" s="43"/>
    </row>
    <row r="4" spans="1:17">
      <c r="A4" s="15" t="s">
        <v>30</v>
      </c>
      <c r="B4" s="16" t="s">
        <v>23</v>
      </c>
      <c r="C4" s="15" t="s">
        <v>20</v>
      </c>
      <c r="D4" s="16" t="s">
        <v>24</v>
      </c>
      <c r="E4" s="16" t="s">
        <v>27</v>
      </c>
      <c r="F4" s="17">
        <v>1</v>
      </c>
      <c r="G4" s="18">
        <v>25</v>
      </c>
      <c r="H4" s="10" t="s">
        <v>28</v>
      </c>
      <c r="I4" s="2">
        <v>1</v>
      </c>
      <c r="J4" s="2">
        <v>1</v>
      </c>
      <c r="K4" s="2">
        <v>1.72</v>
      </c>
      <c r="L4" s="2">
        <v>3</v>
      </c>
      <c r="M4" s="2">
        <v>1.7</v>
      </c>
      <c r="N4" s="2"/>
      <c r="O4" s="6">
        <f t="shared" ref="O4:O15" si="0">MAX(I4:N4)-MIN(I4:N4)</f>
        <v>2</v>
      </c>
      <c r="P4" s="6">
        <f t="shared" ref="P4:P15" si="1">_xlfn.STDEV.S(I4:N4)</f>
        <v>0.81687208300932856</v>
      </c>
      <c r="Q4" s="6">
        <f t="shared" ref="Q4:Q15" si="2">AVERAGE(I4:N4)</f>
        <v>1.6839999999999999</v>
      </c>
    </row>
    <row r="5" spans="1:17">
      <c r="A5" s="19"/>
      <c r="B5" s="29"/>
      <c r="C5" s="27"/>
      <c r="D5" s="24"/>
      <c r="E5" s="24"/>
      <c r="F5" s="23"/>
      <c r="G5" s="25"/>
      <c r="H5" s="10" t="s">
        <v>35</v>
      </c>
      <c r="I5" s="46">
        <v>-3.1</v>
      </c>
      <c r="J5" s="2">
        <v>-2.7</v>
      </c>
      <c r="K5" s="2">
        <v>-1.8</v>
      </c>
      <c r="L5" s="2">
        <v>-1.23</v>
      </c>
      <c r="M5" s="2">
        <v>-2.2999999999999998</v>
      </c>
      <c r="N5" s="2"/>
      <c r="O5" s="6">
        <f t="shared" si="0"/>
        <v>1.87</v>
      </c>
      <c r="P5" s="6">
        <f t="shared" si="1"/>
        <v>0.73612498938699322</v>
      </c>
      <c r="Q5" s="6">
        <f t="shared" si="2"/>
        <v>-2.226</v>
      </c>
    </row>
    <row r="6" spans="1:17">
      <c r="A6" s="21"/>
      <c r="C6" s="15" t="s">
        <v>20</v>
      </c>
      <c r="D6" s="16" t="s">
        <v>31</v>
      </c>
      <c r="E6" s="16" t="s">
        <v>32</v>
      </c>
      <c r="F6" s="17">
        <v>1</v>
      </c>
      <c r="G6" s="33">
        <v>25</v>
      </c>
      <c r="H6" s="10" t="s">
        <v>28</v>
      </c>
      <c r="I6" s="2">
        <v>9.1</v>
      </c>
      <c r="J6" s="2">
        <v>8.9</v>
      </c>
      <c r="K6" s="2">
        <v>9.8699999999999992</v>
      </c>
      <c r="L6" s="2">
        <v>10.62</v>
      </c>
      <c r="M6" s="2">
        <v>9.5</v>
      </c>
      <c r="N6" s="2"/>
      <c r="O6" s="6">
        <f t="shared" si="0"/>
        <v>1.7199999999999989</v>
      </c>
      <c r="P6" s="6">
        <f t="shared" si="1"/>
        <v>0.68251007318573653</v>
      </c>
      <c r="Q6" s="6">
        <f t="shared" si="2"/>
        <v>9.597999999999999</v>
      </c>
    </row>
    <row r="7" spans="1:17">
      <c r="A7" s="21"/>
      <c r="C7" s="27"/>
      <c r="D7" s="24"/>
      <c r="E7" s="24"/>
      <c r="F7" s="23"/>
      <c r="G7" s="26"/>
      <c r="H7" s="10" t="s">
        <v>35</v>
      </c>
      <c r="I7" s="2">
        <v>4.8</v>
      </c>
      <c r="J7" s="2">
        <v>4.9000000000000004</v>
      </c>
      <c r="K7" s="2">
        <v>5.89</v>
      </c>
      <c r="L7" s="2">
        <v>6.54</v>
      </c>
      <c r="M7" s="2">
        <v>5</v>
      </c>
      <c r="N7" s="2"/>
      <c r="O7" s="6">
        <f t="shared" si="0"/>
        <v>1.7400000000000002</v>
      </c>
      <c r="P7" s="6">
        <f t="shared" si="1"/>
        <v>0.75932865084889289</v>
      </c>
      <c r="Q7" s="6">
        <f t="shared" si="2"/>
        <v>5.4260000000000002</v>
      </c>
    </row>
    <row r="8" spans="1:17">
      <c r="A8" s="21"/>
      <c r="C8" s="15" t="s">
        <v>20</v>
      </c>
      <c r="D8" s="30" t="s">
        <v>39</v>
      </c>
      <c r="E8" s="31" t="s">
        <v>40</v>
      </c>
      <c r="F8" s="2">
        <v>1</v>
      </c>
      <c r="G8" s="32">
        <v>25</v>
      </c>
      <c r="H8" s="10" t="s">
        <v>28</v>
      </c>
      <c r="I8" s="47">
        <v>13.4</v>
      </c>
      <c r="J8" s="2">
        <v>13</v>
      </c>
      <c r="K8" s="2">
        <v>13.44</v>
      </c>
      <c r="L8" s="2">
        <v>14.6</v>
      </c>
      <c r="M8" s="50">
        <v>12.6</v>
      </c>
      <c r="N8" s="2"/>
      <c r="O8" s="6">
        <f t="shared" si="0"/>
        <v>2</v>
      </c>
      <c r="P8" s="6">
        <f t="shared" si="1"/>
        <v>0.74854525581289999</v>
      </c>
      <c r="Q8" s="6">
        <f t="shared" si="2"/>
        <v>13.407999999999998</v>
      </c>
    </row>
    <row r="9" spans="1:17">
      <c r="A9" s="22"/>
      <c r="B9" s="23"/>
      <c r="C9" s="27"/>
      <c r="D9" s="24"/>
      <c r="E9" s="24"/>
      <c r="F9" s="2">
        <v>2</v>
      </c>
      <c r="G9" s="32">
        <v>12</v>
      </c>
      <c r="H9" s="10" t="s">
        <v>35</v>
      </c>
      <c r="I9" s="2">
        <v>15.4</v>
      </c>
      <c r="J9" s="2">
        <v>15.7</v>
      </c>
      <c r="K9" s="2"/>
      <c r="L9" s="2">
        <v>17</v>
      </c>
      <c r="M9" s="50">
        <v>16.8</v>
      </c>
      <c r="N9" s="2"/>
      <c r="O9" s="6">
        <f t="shared" si="0"/>
        <v>1.5999999999999996</v>
      </c>
      <c r="P9" s="6">
        <f t="shared" si="1"/>
        <v>0.79320026895271978</v>
      </c>
      <c r="Q9" s="6">
        <f t="shared" si="2"/>
        <v>16.225000000000001</v>
      </c>
    </row>
    <row r="10" spans="1:17">
      <c r="A10" s="15" t="s">
        <v>33</v>
      </c>
      <c r="B10" s="16" t="s">
        <v>34</v>
      </c>
      <c r="C10" s="15" t="s">
        <v>20</v>
      </c>
      <c r="D10" s="16" t="s">
        <v>24</v>
      </c>
      <c r="E10" s="16" t="s">
        <v>27</v>
      </c>
      <c r="F10" s="17">
        <v>1</v>
      </c>
      <c r="G10" s="18">
        <v>12</v>
      </c>
      <c r="H10" s="10" t="s">
        <v>28</v>
      </c>
      <c r="I10" s="2">
        <v>1</v>
      </c>
      <c r="J10" s="2">
        <v>1.4</v>
      </c>
      <c r="K10" s="2">
        <v>1.9</v>
      </c>
      <c r="L10" s="2">
        <v>1.03</v>
      </c>
      <c r="M10" s="50">
        <v>1.9</v>
      </c>
      <c r="N10" s="2"/>
      <c r="O10" s="6">
        <f t="shared" si="0"/>
        <v>0.89999999999999991</v>
      </c>
      <c r="P10" s="6">
        <f t="shared" si="1"/>
        <v>0.4433734317705556</v>
      </c>
      <c r="Q10" s="6">
        <f t="shared" si="2"/>
        <v>1.4460000000000002</v>
      </c>
    </row>
    <row r="11" spans="1:17">
      <c r="A11" s="19"/>
      <c r="B11" s="29"/>
      <c r="C11" s="27"/>
      <c r="D11" s="24"/>
      <c r="E11" s="24"/>
      <c r="F11" s="23"/>
      <c r="G11" s="25"/>
      <c r="H11" s="10" t="s">
        <v>35</v>
      </c>
      <c r="I11" s="2">
        <v>-2.9</v>
      </c>
      <c r="J11" s="2">
        <v>-2.4</v>
      </c>
      <c r="K11" s="2">
        <v>-1.53</v>
      </c>
      <c r="L11" s="2">
        <v>-0.93</v>
      </c>
      <c r="M11" s="50">
        <v>-2.2000000000000002</v>
      </c>
      <c r="N11" s="2"/>
      <c r="O11" s="6">
        <f t="shared" si="0"/>
        <v>1.9699999999999998</v>
      </c>
      <c r="P11" s="6">
        <f t="shared" si="1"/>
        <v>0.77062961271936536</v>
      </c>
      <c r="Q11" s="6">
        <f t="shared" si="2"/>
        <v>-1.9920000000000002</v>
      </c>
    </row>
    <row r="12" spans="1:17">
      <c r="A12" s="21"/>
      <c r="C12" s="15" t="s">
        <v>20</v>
      </c>
      <c r="D12" s="16" t="s">
        <v>31</v>
      </c>
      <c r="E12" s="16" t="s">
        <v>32</v>
      </c>
      <c r="F12" s="17">
        <v>1</v>
      </c>
      <c r="G12" s="33">
        <v>12</v>
      </c>
      <c r="H12" s="10" t="s">
        <v>28</v>
      </c>
      <c r="I12" s="2">
        <v>9.3000000000000007</v>
      </c>
      <c r="J12" s="2">
        <v>9.4</v>
      </c>
      <c r="K12" s="2">
        <v>10.45</v>
      </c>
      <c r="L12" s="2">
        <v>10.92</v>
      </c>
      <c r="M12" s="50">
        <v>9.8000000000000007</v>
      </c>
      <c r="N12" s="2"/>
      <c r="O12" s="6">
        <f t="shared" si="0"/>
        <v>1.6199999999999992</v>
      </c>
      <c r="P12" s="6">
        <f t="shared" si="1"/>
        <v>0.69561483595449536</v>
      </c>
      <c r="Q12" s="6">
        <f t="shared" si="2"/>
        <v>9.9740000000000002</v>
      </c>
    </row>
    <row r="13" spans="1:17">
      <c r="A13" s="21"/>
      <c r="C13" s="27"/>
      <c r="D13" s="24"/>
      <c r="E13" s="24"/>
      <c r="F13" s="23"/>
      <c r="G13" s="26"/>
      <c r="H13" s="10" t="s">
        <v>35</v>
      </c>
      <c r="I13" s="2">
        <v>5.0999999999999996</v>
      </c>
      <c r="J13" s="2">
        <v>5.3</v>
      </c>
      <c r="K13" s="2">
        <v>6.31</v>
      </c>
      <c r="L13" s="2">
        <v>6.75</v>
      </c>
      <c r="M13" s="50">
        <v>5.4</v>
      </c>
      <c r="N13" s="2"/>
      <c r="O13" s="6">
        <f t="shared" si="0"/>
        <v>1.6500000000000004</v>
      </c>
      <c r="P13" s="6">
        <f t="shared" si="1"/>
        <v>0.71740504598169319</v>
      </c>
      <c r="Q13" s="6">
        <f t="shared" si="2"/>
        <v>5.7720000000000002</v>
      </c>
    </row>
    <row r="14" spans="1:17">
      <c r="A14" s="21"/>
      <c r="C14" s="15" t="s">
        <v>20</v>
      </c>
      <c r="D14" s="30" t="s">
        <v>39</v>
      </c>
      <c r="E14" s="31" t="s">
        <v>40</v>
      </c>
      <c r="F14" s="2">
        <v>1</v>
      </c>
      <c r="G14" s="32">
        <v>12</v>
      </c>
      <c r="H14" s="10" t="s">
        <v>28</v>
      </c>
      <c r="I14" s="2">
        <v>13.4</v>
      </c>
      <c r="J14" s="2">
        <v>13.2</v>
      </c>
      <c r="K14" s="2">
        <v>13.94</v>
      </c>
      <c r="L14" s="2">
        <v>14.4</v>
      </c>
      <c r="M14" s="50">
        <v>12.2</v>
      </c>
      <c r="N14" s="2"/>
      <c r="O14" s="6">
        <f t="shared" si="0"/>
        <v>2.2000000000000011</v>
      </c>
      <c r="P14" s="6">
        <f t="shared" si="1"/>
        <v>0.83181728762992213</v>
      </c>
      <c r="Q14" s="6">
        <f t="shared" si="2"/>
        <v>13.428000000000001</v>
      </c>
    </row>
    <row r="15" spans="1:17">
      <c r="A15" s="22"/>
      <c r="B15" s="23"/>
      <c r="C15" s="27"/>
      <c r="D15" s="24"/>
      <c r="E15" s="24"/>
      <c r="F15" s="2">
        <v>2</v>
      </c>
      <c r="G15" s="32">
        <v>6</v>
      </c>
      <c r="H15" s="10" t="s">
        <v>35</v>
      </c>
      <c r="I15" s="2">
        <v>16</v>
      </c>
      <c r="J15" s="2">
        <v>15.8</v>
      </c>
      <c r="K15" s="2"/>
      <c r="L15" s="2">
        <v>17.7</v>
      </c>
      <c r="M15" s="2">
        <v>15.3</v>
      </c>
      <c r="N15" s="2"/>
      <c r="O15" s="6">
        <f t="shared" si="0"/>
        <v>2.3999999999999986</v>
      </c>
      <c r="P15" s="6">
        <f t="shared" si="1"/>
        <v>1.0424330514074587</v>
      </c>
      <c r="Q15" s="6">
        <f t="shared" si="2"/>
        <v>16.2</v>
      </c>
    </row>
    <row r="16" spans="1:17">
      <c r="A16" s="13" t="s">
        <v>36</v>
      </c>
      <c r="B16" s="14"/>
      <c r="C16" s="14"/>
      <c r="D16" s="14"/>
      <c r="E16" s="14"/>
      <c r="F16" s="14"/>
      <c r="G16" s="14"/>
      <c r="H16" s="2"/>
      <c r="I16" s="2"/>
      <c r="J16" s="2"/>
      <c r="K16" s="2"/>
      <c r="L16" s="2"/>
      <c r="M16" s="2"/>
      <c r="N16" s="2"/>
      <c r="O16" s="43"/>
      <c r="P16" s="43"/>
      <c r="Q16" s="43"/>
    </row>
    <row r="17" spans="1:18">
      <c r="A17" s="15" t="s">
        <v>30</v>
      </c>
      <c r="B17" s="18" t="s">
        <v>23</v>
      </c>
      <c r="C17" s="15" t="s">
        <v>20</v>
      </c>
      <c r="D17" s="16" t="s">
        <v>24</v>
      </c>
      <c r="E17" s="16" t="s">
        <v>27</v>
      </c>
      <c r="F17" s="17">
        <v>1</v>
      </c>
      <c r="G17" s="18">
        <v>52</v>
      </c>
      <c r="H17" s="10" t="s">
        <v>28</v>
      </c>
      <c r="I17" s="2">
        <v>0.5</v>
      </c>
      <c r="J17" s="2">
        <v>0.7</v>
      </c>
      <c r="K17" s="2">
        <v>1.24</v>
      </c>
      <c r="L17" s="2">
        <v>2.69</v>
      </c>
      <c r="M17" s="2">
        <v>1.1000000000000001</v>
      </c>
      <c r="N17" s="2"/>
      <c r="O17" s="6">
        <f t="shared" ref="O17:O24" si="3">MAX(I17:N17)-MIN(I17:N17)</f>
        <v>2.19</v>
      </c>
      <c r="P17" s="6">
        <f t="shared" ref="P17:P24" si="4">_xlfn.STDEV.S(I17:N17)</f>
        <v>0.86039525800645822</v>
      </c>
      <c r="Q17" s="6">
        <f t="shared" ref="Q17:Q24" si="5">AVERAGE(I17:N17)</f>
        <v>1.246</v>
      </c>
    </row>
    <row r="18" spans="1:18">
      <c r="A18" s="19"/>
      <c r="B18" s="20"/>
      <c r="C18" s="27"/>
      <c r="D18" s="24"/>
      <c r="E18" s="24"/>
      <c r="F18" s="23"/>
      <c r="G18" s="25"/>
      <c r="H18" s="10" t="s">
        <v>35</v>
      </c>
      <c r="I18" s="2">
        <v>-3.3</v>
      </c>
      <c r="J18" s="2">
        <v>-3</v>
      </c>
      <c r="K18" s="2">
        <v>-2.15</v>
      </c>
      <c r="L18" s="2">
        <v>-1.43</v>
      </c>
      <c r="M18" s="2">
        <v>-2.6</v>
      </c>
      <c r="N18" s="2"/>
      <c r="O18" s="6">
        <f t="shared" si="3"/>
        <v>1.8699999999999999</v>
      </c>
      <c r="P18" s="6">
        <f t="shared" si="4"/>
        <v>0.73609102697968121</v>
      </c>
      <c r="Q18" s="6">
        <f t="shared" si="5"/>
        <v>-2.4959999999999996</v>
      </c>
    </row>
    <row r="19" spans="1:18">
      <c r="A19" s="21"/>
      <c r="B19" s="8"/>
      <c r="C19" s="15" t="s">
        <v>20</v>
      </c>
      <c r="D19" s="16" t="s">
        <v>31</v>
      </c>
      <c r="E19" s="16" t="s">
        <v>32</v>
      </c>
      <c r="F19" s="17">
        <v>1</v>
      </c>
      <c r="G19" s="33">
        <v>40</v>
      </c>
      <c r="H19" s="10" t="s">
        <v>28</v>
      </c>
      <c r="I19" s="2">
        <v>9.3000000000000007</v>
      </c>
      <c r="J19" s="2">
        <v>9.1</v>
      </c>
      <c r="K19" s="2">
        <v>9.9600000000000009</v>
      </c>
      <c r="L19" s="2">
        <v>10.98</v>
      </c>
      <c r="M19" s="2">
        <v>9.6999999999999993</v>
      </c>
      <c r="N19" s="2"/>
      <c r="O19" s="6">
        <f t="shared" si="3"/>
        <v>1.8800000000000008</v>
      </c>
      <c r="P19" s="6">
        <f t="shared" si="4"/>
        <v>0.73615215818470603</v>
      </c>
      <c r="Q19" s="6">
        <f t="shared" si="5"/>
        <v>9.8080000000000016</v>
      </c>
    </row>
    <row r="20" spans="1:18">
      <c r="A20" s="22"/>
      <c r="B20" s="26"/>
      <c r="C20" s="27"/>
      <c r="D20" s="24"/>
      <c r="E20" s="24"/>
      <c r="F20" s="23"/>
      <c r="G20" s="26"/>
      <c r="H20" s="10" t="s">
        <v>35</v>
      </c>
      <c r="I20" s="2">
        <v>4.9000000000000004</v>
      </c>
      <c r="J20" s="2">
        <v>5</v>
      </c>
      <c r="K20" s="2">
        <v>5.94</v>
      </c>
      <c r="L20" s="2">
        <v>6.91</v>
      </c>
      <c r="M20" s="2">
        <v>5.2</v>
      </c>
      <c r="N20" s="2"/>
      <c r="O20" s="6">
        <f t="shared" si="3"/>
        <v>2.0099999999999998</v>
      </c>
      <c r="P20" s="6">
        <f t="shared" si="4"/>
        <v>0.8427929757657</v>
      </c>
      <c r="Q20" s="6">
        <f t="shared" si="5"/>
        <v>5.59</v>
      </c>
    </row>
    <row r="21" spans="1:18">
      <c r="A21" s="15" t="s">
        <v>33</v>
      </c>
      <c r="B21" s="18" t="s">
        <v>34</v>
      </c>
      <c r="C21" s="15" t="s">
        <v>20</v>
      </c>
      <c r="D21" s="16" t="s">
        <v>24</v>
      </c>
      <c r="E21" s="16" t="s">
        <v>27</v>
      </c>
      <c r="F21" s="17">
        <v>1</v>
      </c>
      <c r="G21" s="36">
        <v>51</v>
      </c>
      <c r="H21" s="10" t="s">
        <v>28</v>
      </c>
      <c r="I21" s="2">
        <v>0.5</v>
      </c>
      <c r="J21" s="2">
        <v>0.8</v>
      </c>
      <c r="K21" s="2">
        <v>1.18</v>
      </c>
      <c r="L21" s="2">
        <v>0.73</v>
      </c>
      <c r="M21" s="2">
        <v>1.1000000000000001</v>
      </c>
      <c r="N21" s="2"/>
      <c r="O21" s="6">
        <f t="shared" si="3"/>
        <v>0.67999999999999994</v>
      </c>
      <c r="P21" s="6">
        <f t="shared" si="4"/>
        <v>0.27842413688471712</v>
      </c>
      <c r="Q21" s="6">
        <f t="shared" si="5"/>
        <v>0.8620000000000001</v>
      </c>
    </row>
    <row r="22" spans="1:18">
      <c r="A22" s="19"/>
      <c r="B22" s="20"/>
      <c r="C22" s="27"/>
      <c r="D22" s="24"/>
      <c r="E22" s="24"/>
      <c r="F22" s="23"/>
      <c r="G22" s="37"/>
      <c r="H22" s="10" t="s">
        <v>35</v>
      </c>
      <c r="I22" s="2">
        <v>-3.1</v>
      </c>
      <c r="J22" s="2">
        <v>-2.9</v>
      </c>
      <c r="K22" s="2">
        <v>-2.0299999999999998</v>
      </c>
      <c r="L22" s="2">
        <v>-1</v>
      </c>
      <c r="M22" s="2">
        <v>-2.6</v>
      </c>
      <c r="N22" s="2"/>
      <c r="O22" s="6">
        <f t="shared" si="3"/>
        <v>2.1</v>
      </c>
      <c r="P22" s="6">
        <f t="shared" si="4"/>
        <v>0.84402606594820417</v>
      </c>
      <c r="Q22" s="6">
        <f t="shared" si="5"/>
        <v>-2.3259999999999996</v>
      </c>
    </row>
    <row r="23" spans="1:18">
      <c r="A23" s="21"/>
      <c r="B23" s="8"/>
      <c r="C23" s="15" t="s">
        <v>20</v>
      </c>
      <c r="D23" s="16" t="s">
        <v>31</v>
      </c>
      <c r="E23" s="16" t="s">
        <v>32</v>
      </c>
      <c r="F23" s="17">
        <v>1</v>
      </c>
      <c r="G23" s="38">
        <v>20</v>
      </c>
      <c r="H23" s="10" t="s">
        <v>28</v>
      </c>
      <c r="I23" s="2">
        <v>8.8000000000000007</v>
      </c>
      <c r="J23" s="2">
        <v>8.9</v>
      </c>
      <c r="K23" s="2">
        <v>9.91</v>
      </c>
      <c r="L23" s="2">
        <v>10.7</v>
      </c>
      <c r="M23" s="2">
        <v>9.5</v>
      </c>
      <c r="N23" s="2"/>
      <c r="O23" s="6">
        <f t="shared" si="3"/>
        <v>1.8999999999999986</v>
      </c>
      <c r="P23" s="6">
        <f t="shared" si="4"/>
        <v>0.78084569538417714</v>
      </c>
      <c r="Q23" s="6">
        <f t="shared" si="5"/>
        <v>9.5620000000000012</v>
      </c>
    </row>
    <row r="24" spans="1:18">
      <c r="A24" s="22"/>
      <c r="B24" s="26"/>
      <c r="C24" s="27"/>
      <c r="D24" s="24"/>
      <c r="E24" s="24"/>
      <c r="F24" s="23"/>
      <c r="G24" s="39"/>
      <c r="H24" s="10" t="s">
        <v>35</v>
      </c>
      <c r="I24" s="2">
        <v>4.8</v>
      </c>
      <c r="J24" s="2">
        <v>4.9000000000000004</v>
      </c>
      <c r="K24" s="2">
        <v>5.98</v>
      </c>
      <c r="L24" s="2">
        <v>6.64</v>
      </c>
      <c r="M24" s="2">
        <v>5.3</v>
      </c>
      <c r="N24" s="2"/>
      <c r="O24" s="6">
        <f t="shared" si="3"/>
        <v>1.8399999999999999</v>
      </c>
      <c r="P24" s="6">
        <f t="shared" si="4"/>
        <v>0.7773544879911628</v>
      </c>
      <c r="Q24" s="6">
        <f t="shared" si="5"/>
        <v>5.524</v>
      </c>
    </row>
    <row r="26" spans="1:18" ht="28.8">
      <c r="A26" s="34" t="s">
        <v>46</v>
      </c>
      <c r="I26" s="2" t="s">
        <v>3</v>
      </c>
      <c r="J26" s="2" t="s">
        <v>11</v>
      </c>
      <c r="K26" s="2" t="s">
        <v>37</v>
      </c>
      <c r="L26" s="2" t="s">
        <v>10</v>
      </c>
      <c r="M26" s="8" t="s">
        <v>44</v>
      </c>
      <c r="N26" s="8" t="s">
        <v>42</v>
      </c>
      <c r="O26" s="41" t="s">
        <v>14</v>
      </c>
      <c r="P26" s="5" t="s">
        <v>47</v>
      </c>
      <c r="Q26" s="5" t="s">
        <v>48</v>
      </c>
    </row>
    <row r="27" spans="1:18" s="1" customFormat="1" ht="28.8">
      <c r="A27" s="9" t="s">
        <v>29</v>
      </c>
      <c r="B27" s="3" t="s">
        <v>15</v>
      </c>
      <c r="C27" s="9" t="s">
        <v>16</v>
      </c>
      <c r="D27" s="9" t="s">
        <v>17</v>
      </c>
      <c r="E27" s="9" t="s">
        <v>25</v>
      </c>
      <c r="F27" s="3" t="s">
        <v>18</v>
      </c>
      <c r="G27" s="9" t="s">
        <v>26</v>
      </c>
      <c r="H27" s="3" t="s">
        <v>19</v>
      </c>
      <c r="I27" s="40"/>
      <c r="J27" s="3"/>
      <c r="K27" s="3"/>
      <c r="L27" s="3"/>
      <c r="M27" s="3"/>
      <c r="N27" s="3"/>
      <c r="O27" s="3"/>
      <c r="P27" s="3"/>
      <c r="Q27" s="3"/>
    </row>
    <row r="28" spans="1:18">
      <c r="A28" s="11" t="s">
        <v>22</v>
      </c>
      <c r="B28" s="12"/>
      <c r="C28" s="12"/>
      <c r="D28" s="12"/>
      <c r="E28" s="12"/>
      <c r="F28" s="12"/>
      <c r="G28" s="12"/>
      <c r="H28" s="2"/>
      <c r="I28" s="2"/>
      <c r="J28" s="2"/>
      <c r="K28" s="2"/>
      <c r="L28" s="2"/>
      <c r="M28" s="2"/>
      <c r="N28" s="2"/>
      <c r="O28" s="43"/>
      <c r="P28" s="43"/>
      <c r="Q28" s="43"/>
    </row>
    <row r="29" spans="1:18">
      <c r="A29" s="15" t="s">
        <v>30</v>
      </c>
      <c r="B29" s="16" t="s">
        <v>23</v>
      </c>
      <c r="C29" s="15" t="s">
        <v>20</v>
      </c>
      <c r="D29" s="16" t="s">
        <v>24</v>
      </c>
      <c r="E29" s="16" t="s">
        <v>27</v>
      </c>
      <c r="F29" s="17">
        <v>1</v>
      </c>
      <c r="G29" s="18">
        <v>25</v>
      </c>
      <c r="H29" s="10" t="s">
        <v>28</v>
      </c>
      <c r="I29" s="2">
        <v>3</v>
      </c>
      <c r="J29" s="2">
        <v>3</v>
      </c>
      <c r="K29" s="2">
        <v>4.22</v>
      </c>
      <c r="L29" s="2">
        <v>5</v>
      </c>
      <c r="M29" s="2">
        <v>4.2</v>
      </c>
      <c r="N29" s="2"/>
      <c r="O29" s="6">
        <f>AVERAGE(I29:N29)</f>
        <v>3.8839999999999995</v>
      </c>
      <c r="P29" s="42">
        <v>0.5</v>
      </c>
      <c r="Q29" s="45">
        <f>O29+P29</f>
        <v>4.3839999999999995</v>
      </c>
      <c r="R29" s="51"/>
    </row>
    <row r="30" spans="1:18">
      <c r="A30" s="19"/>
      <c r="B30" s="29"/>
      <c r="C30" s="27"/>
      <c r="D30" s="24"/>
      <c r="E30" s="24"/>
      <c r="F30" s="23"/>
      <c r="G30" s="25"/>
      <c r="H30" s="10" t="s">
        <v>35</v>
      </c>
      <c r="I30" s="46">
        <v>-1.1000000000000001</v>
      </c>
      <c r="J30" s="2">
        <v>-0.7</v>
      </c>
      <c r="K30" s="2">
        <v>0.7</v>
      </c>
      <c r="L30" s="2">
        <v>0.77</v>
      </c>
      <c r="M30" s="2">
        <v>0.2</v>
      </c>
      <c r="N30" s="2"/>
      <c r="O30" s="6">
        <f t="shared" ref="O30:O40" si="6">AVERAGE(I30:N30)</f>
        <v>-2.6000000000000013E-2</v>
      </c>
      <c r="P30" s="42">
        <v>0.5</v>
      </c>
      <c r="Q30" s="45">
        <f t="shared" ref="Q30:Q40" si="7">O30+P30</f>
        <v>0.47399999999999998</v>
      </c>
      <c r="R30" s="51"/>
    </row>
    <row r="31" spans="1:18">
      <c r="A31" s="21"/>
      <c r="C31" s="15" t="s">
        <v>20</v>
      </c>
      <c r="D31" s="16" t="s">
        <v>31</v>
      </c>
      <c r="E31" s="16" t="s">
        <v>32</v>
      </c>
      <c r="F31" s="17">
        <v>1</v>
      </c>
      <c r="G31" s="33">
        <v>25</v>
      </c>
      <c r="H31" s="10" t="s">
        <v>28</v>
      </c>
      <c r="I31" s="2">
        <v>11.1</v>
      </c>
      <c r="J31" s="2">
        <v>10.9</v>
      </c>
      <c r="K31" s="2">
        <v>12.37</v>
      </c>
      <c r="L31" s="2">
        <v>12.62</v>
      </c>
      <c r="M31" s="2">
        <v>12</v>
      </c>
      <c r="N31" s="2"/>
      <c r="O31" s="6">
        <f t="shared" si="6"/>
        <v>11.797999999999998</v>
      </c>
      <c r="P31" s="42">
        <v>0.5</v>
      </c>
      <c r="Q31" s="45">
        <f t="shared" si="7"/>
        <v>12.297999999999998</v>
      </c>
      <c r="R31" s="51"/>
    </row>
    <row r="32" spans="1:18">
      <c r="A32" s="21"/>
      <c r="C32" s="27"/>
      <c r="D32" s="24"/>
      <c r="E32" s="24"/>
      <c r="F32" s="23"/>
      <c r="G32" s="26"/>
      <c r="H32" s="10" t="s">
        <v>35</v>
      </c>
      <c r="I32" s="2">
        <v>6.8</v>
      </c>
      <c r="J32" s="2">
        <v>6.9</v>
      </c>
      <c r="K32" s="2">
        <v>8.39</v>
      </c>
      <c r="L32" s="2">
        <v>8.5399999999999991</v>
      </c>
      <c r="M32" s="2">
        <v>7.5</v>
      </c>
      <c r="N32" s="2"/>
      <c r="O32" s="6">
        <f t="shared" si="6"/>
        <v>7.6259999999999994</v>
      </c>
      <c r="P32" s="42">
        <v>0.5</v>
      </c>
      <c r="Q32" s="45">
        <f t="shared" si="7"/>
        <v>8.1259999999999994</v>
      </c>
      <c r="R32" s="51"/>
    </row>
    <row r="33" spans="1:18">
      <c r="A33" s="21"/>
      <c r="C33" s="15" t="s">
        <v>20</v>
      </c>
      <c r="D33" s="30" t="s">
        <v>39</v>
      </c>
      <c r="E33" s="31" t="s">
        <v>40</v>
      </c>
      <c r="F33" s="2">
        <v>1</v>
      </c>
      <c r="G33" s="32">
        <v>25</v>
      </c>
      <c r="H33" s="10" t="s">
        <v>28</v>
      </c>
      <c r="I33" s="47">
        <v>15.4</v>
      </c>
      <c r="J33" s="2">
        <v>15</v>
      </c>
      <c r="K33" s="2">
        <v>15.94</v>
      </c>
      <c r="L33" s="2">
        <v>16.600000000000001</v>
      </c>
      <c r="M33" s="2">
        <v>15.1</v>
      </c>
      <c r="N33" s="2"/>
      <c r="O33" s="6">
        <f t="shared" si="6"/>
        <v>15.607999999999999</v>
      </c>
      <c r="P33" s="42">
        <v>0.5</v>
      </c>
      <c r="Q33" s="45">
        <f t="shared" si="7"/>
        <v>16.107999999999997</v>
      </c>
      <c r="R33" s="51"/>
    </row>
    <row r="34" spans="1:18">
      <c r="A34" s="22"/>
      <c r="B34" s="23"/>
      <c r="C34" s="27"/>
      <c r="D34" s="24"/>
      <c r="E34" s="24"/>
      <c r="F34" s="2">
        <v>2</v>
      </c>
      <c r="G34" s="32">
        <v>12</v>
      </c>
      <c r="H34" s="10" t="s">
        <v>35</v>
      </c>
      <c r="I34" s="2">
        <v>17.399999999999999</v>
      </c>
      <c r="J34" s="48">
        <v>17.7</v>
      </c>
      <c r="K34" s="2"/>
      <c r="L34" s="2">
        <v>19</v>
      </c>
      <c r="M34" s="2">
        <v>19.3</v>
      </c>
      <c r="N34" s="2"/>
      <c r="O34" s="6">
        <f t="shared" si="6"/>
        <v>18.349999999999998</v>
      </c>
      <c r="P34" s="42">
        <v>0.8</v>
      </c>
      <c r="Q34" s="45">
        <f t="shared" si="7"/>
        <v>19.149999999999999</v>
      </c>
      <c r="R34" s="51"/>
    </row>
    <row r="35" spans="1:18">
      <c r="A35" s="15" t="s">
        <v>33</v>
      </c>
      <c r="B35" s="16" t="s">
        <v>34</v>
      </c>
      <c r="C35" s="15" t="s">
        <v>20</v>
      </c>
      <c r="D35" s="16" t="s">
        <v>24</v>
      </c>
      <c r="E35" s="16" t="s">
        <v>27</v>
      </c>
      <c r="F35" s="17">
        <v>1</v>
      </c>
      <c r="G35" s="18">
        <v>12</v>
      </c>
      <c r="H35" s="10" t="s">
        <v>28</v>
      </c>
      <c r="I35" s="2">
        <v>3</v>
      </c>
      <c r="J35" s="2">
        <v>3.4</v>
      </c>
      <c r="K35" s="2">
        <v>4.4000000000000004</v>
      </c>
      <c r="L35" s="2">
        <v>3.03</v>
      </c>
      <c r="M35" s="2">
        <v>4.4000000000000004</v>
      </c>
      <c r="N35" s="2"/>
      <c r="O35" s="6">
        <f t="shared" si="6"/>
        <v>3.6459999999999999</v>
      </c>
      <c r="P35" s="42">
        <v>0.8</v>
      </c>
      <c r="Q35" s="45">
        <f t="shared" si="7"/>
        <v>4.4459999999999997</v>
      </c>
      <c r="R35" s="51"/>
    </row>
    <row r="36" spans="1:18">
      <c r="A36" s="19"/>
      <c r="B36" s="29"/>
      <c r="C36" s="27"/>
      <c r="D36" s="24"/>
      <c r="E36" s="24"/>
      <c r="F36" s="23"/>
      <c r="G36" s="25"/>
      <c r="H36" s="10" t="s">
        <v>35</v>
      </c>
      <c r="I36" s="2">
        <v>-0.9</v>
      </c>
      <c r="J36" s="2">
        <v>-0.4</v>
      </c>
      <c r="K36" s="2">
        <v>0.97</v>
      </c>
      <c r="L36" s="2">
        <v>1.07</v>
      </c>
      <c r="M36" s="2">
        <v>0.3</v>
      </c>
      <c r="N36" s="2"/>
      <c r="O36" s="6">
        <f t="shared" si="6"/>
        <v>0.20800000000000002</v>
      </c>
      <c r="P36" s="42">
        <v>0.5</v>
      </c>
      <c r="Q36" s="45">
        <f t="shared" si="7"/>
        <v>0.70799999999999996</v>
      </c>
      <c r="R36" s="51"/>
    </row>
    <row r="37" spans="1:18">
      <c r="A37" s="21"/>
      <c r="C37" s="15" t="s">
        <v>20</v>
      </c>
      <c r="D37" s="16" t="s">
        <v>31</v>
      </c>
      <c r="E37" s="16" t="s">
        <v>32</v>
      </c>
      <c r="F37" s="17">
        <v>1</v>
      </c>
      <c r="G37" s="33">
        <v>12</v>
      </c>
      <c r="H37" s="10" t="s">
        <v>28</v>
      </c>
      <c r="I37" s="2">
        <v>11.3</v>
      </c>
      <c r="J37" s="2">
        <v>11.4</v>
      </c>
      <c r="K37" s="2">
        <v>12.95</v>
      </c>
      <c r="L37" s="2">
        <v>12.92</v>
      </c>
      <c r="M37" s="2">
        <v>12.3</v>
      </c>
      <c r="N37" s="2"/>
      <c r="O37" s="6">
        <f t="shared" si="6"/>
        <v>12.174000000000001</v>
      </c>
      <c r="P37" s="42">
        <v>0.5</v>
      </c>
      <c r="Q37" s="45">
        <f t="shared" si="7"/>
        <v>12.674000000000001</v>
      </c>
      <c r="R37" s="51"/>
    </row>
    <row r="38" spans="1:18">
      <c r="A38" s="22"/>
      <c r="B38" s="23"/>
      <c r="C38" s="27"/>
      <c r="D38" s="24"/>
      <c r="E38" s="24"/>
      <c r="F38" s="23"/>
      <c r="G38" s="26"/>
      <c r="H38" s="10" t="s">
        <v>35</v>
      </c>
      <c r="I38" s="2">
        <v>7.1</v>
      </c>
      <c r="J38" s="2">
        <v>7.3</v>
      </c>
      <c r="K38" s="2">
        <v>8.8099999999999987</v>
      </c>
      <c r="L38" s="2">
        <v>8.75</v>
      </c>
      <c r="M38" s="2">
        <v>7.9</v>
      </c>
      <c r="N38" s="2"/>
      <c r="O38" s="6">
        <f t="shared" si="6"/>
        <v>7.9719999999999995</v>
      </c>
      <c r="P38" s="42">
        <v>0.5</v>
      </c>
      <c r="Q38" s="45">
        <f t="shared" si="7"/>
        <v>8.4719999999999995</v>
      </c>
      <c r="R38" s="51"/>
    </row>
    <row r="39" spans="1:18">
      <c r="A39" s="21"/>
      <c r="C39" s="15" t="s">
        <v>20</v>
      </c>
      <c r="D39" s="30" t="s">
        <v>39</v>
      </c>
      <c r="E39" s="31" t="s">
        <v>40</v>
      </c>
      <c r="F39" s="2">
        <v>1</v>
      </c>
      <c r="G39" s="32">
        <v>12</v>
      </c>
      <c r="H39" s="10" t="s">
        <v>28</v>
      </c>
      <c r="I39" s="2">
        <v>15.4</v>
      </c>
      <c r="J39" s="48">
        <v>15.2</v>
      </c>
      <c r="K39" s="2">
        <v>16.439999999999998</v>
      </c>
      <c r="L39" s="2">
        <v>15.4</v>
      </c>
      <c r="M39" s="2">
        <v>14.7</v>
      </c>
      <c r="N39" s="2"/>
      <c r="O39" s="6">
        <f t="shared" si="6"/>
        <v>15.428000000000001</v>
      </c>
      <c r="P39" s="42">
        <v>0.8</v>
      </c>
      <c r="Q39" s="45">
        <f t="shared" si="7"/>
        <v>16.228000000000002</v>
      </c>
      <c r="R39" s="51"/>
    </row>
    <row r="40" spans="1:18">
      <c r="A40" s="22"/>
      <c r="B40" s="23"/>
      <c r="C40" s="27"/>
      <c r="D40" s="24"/>
      <c r="E40" s="24"/>
      <c r="F40" s="2">
        <v>2</v>
      </c>
      <c r="G40" s="32">
        <v>6</v>
      </c>
      <c r="H40" s="10" t="s">
        <v>35</v>
      </c>
      <c r="I40" s="2">
        <v>18</v>
      </c>
      <c r="J40" s="2">
        <v>17.8</v>
      </c>
      <c r="K40" s="2"/>
      <c r="L40" s="2">
        <v>19.7</v>
      </c>
      <c r="M40" s="2">
        <v>17.8</v>
      </c>
      <c r="N40" s="2"/>
      <c r="O40" s="6">
        <f t="shared" si="6"/>
        <v>18.324999999999999</v>
      </c>
      <c r="P40" s="42">
        <v>0.8</v>
      </c>
      <c r="Q40" s="45">
        <f t="shared" si="7"/>
        <v>19.125</v>
      </c>
      <c r="R40" s="51"/>
    </row>
    <row r="41" spans="1:18">
      <c r="A41" s="13" t="s">
        <v>36</v>
      </c>
      <c r="B41" s="14"/>
      <c r="C41" s="14"/>
      <c r="D41" s="14"/>
      <c r="E41" s="14"/>
      <c r="F41" s="14"/>
      <c r="G41" s="14"/>
      <c r="H41" s="2"/>
      <c r="I41" s="2"/>
      <c r="J41" s="2"/>
      <c r="K41" s="2"/>
      <c r="L41" s="2"/>
      <c r="M41" s="2"/>
      <c r="N41" s="2"/>
      <c r="O41" s="43"/>
      <c r="P41" s="43"/>
      <c r="Q41" s="43"/>
      <c r="R41" s="51"/>
    </row>
    <row r="42" spans="1:18">
      <c r="A42" s="15" t="s">
        <v>30</v>
      </c>
      <c r="B42" s="18" t="s">
        <v>23</v>
      </c>
      <c r="C42" s="15" t="s">
        <v>20</v>
      </c>
      <c r="D42" s="16" t="s">
        <v>24</v>
      </c>
      <c r="E42" s="16" t="s">
        <v>27</v>
      </c>
      <c r="F42" s="17">
        <v>1</v>
      </c>
      <c r="G42" s="18">
        <v>52</v>
      </c>
      <c r="H42" s="10" t="s">
        <v>28</v>
      </c>
      <c r="I42" s="2">
        <v>2.5</v>
      </c>
      <c r="J42" s="2">
        <v>2.7</v>
      </c>
      <c r="K42" s="2">
        <v>3.74</v>
      </c>
      <c r="L42" s="2">
        <v>4.6900000000000004</v>
      </c>
      <c r="M42" s="2">
        <v>3.6</v>
      </c>
      <c r="N42" s="2"/>
      <c r="O42" s="6">
        <f t="shared" ref="O42:O49" si="8">AVERAGE(I42:N42)</f>
        <v>3.4460000000000006</v>
      </c>
      <c r="P42" s="42">
        <v>0.5</v>
      </c>
      <c r="Q42" s="45">
        <f t="shared" ref="Q42:Q49" si="9">O42+P42</f>
        <v>3.9460000000000006</v>
      </c>
      <c r="R42" s="51"/>
    </row>
    <row r="43" spans="1:18">
      <c r="A43" s="19"/>
      <c r="B43" s="20"/>
      <c r="C43" s="27"/>
      <c r="D43" s="24"/>
      <c r="E43" s="24"/>
      <c r="F43" s="23"/>
      <c r="G43" s="25"/>
      <c r="H43" s="10" t="s">
        <v>35</v>
      </c>
      <c r="I43" s="2">
        <v>-1.3</v>
      </c>
      <c r="J43" s="2">
        <v>-1</v>
      </c>
      <c r="K43" s="2">
        <v>0.35000000000000009</v>
      </c>
      <c r="L43" s="2">
        <v>0.56999999999999995</v>
      </c>
      <c r="M43" s="49">
        <v>-0.1</v>
      </c>
      <c r="N43" s="2"/>
      <c r="O43" s="6">
        <f t="shared" si="8"/>
        <v>-0.29599999999999999</v>
      </c>
      <c r="P43" s="42">
        <v>0.5</v>
      </c>
      <c r="Q43" s="45">
        <f t="shared" si="9"/>
        <v>0.20400000000000001</v>
      </c>
      <c r="R43" s="51"/>
    </row>
    <row r="44" spans="1:18">
      <c r="A44" s="21"/>
      <c r="B44" s="8"/>
      <c r="C44" s="15" t="s">
        <v>20</v>
      </c>
      <c r="D44" s="16" t="s">
        <v>31</v>
      </c>
      <c r="E44" s="16" t="s">
        <v>32</v>
      </c>
      <c r="F44" s="17">
        <v>1</v>
      </c>
      <c r="G44" s="33">
        <v>40</v>
      </c>
      <c r="H44" s="10" t="s">
        <v>28</v>
      </c>
      <c r="I44" s="2">
        <v>11.3</v>
      </c>
      <c r="J44" s="2">
        <v>11.1</v>
      </c>
      <c r="K44" s="2">
        <v>12.46</v>
      </c>
      <c r="L44" s="2">
        <v>12.98</v>
      </c>
      <c r="M44" s="2">
        <v>12.2</v>
      </c>
      <c r="N44" s="2"/>
      <c r="O44" s="6">
        <f t="shared" si="8"/>
        <v>12.008000000000001</v>
      </c>
      <c r="P44" s="42">
        <v>0.5</v>
      </c>
      <c r="Q44" s="45">
        <f t="shared" si="9"/>
        <v>12.508000000000001</v>
      </c>
      <c r="R44" s="51"/>
    </row>
    <row r="45" spans="1:18">
      <c r="A45" s="22"/>
      <c r="B45" s="26"/>
      <c r="C45" s="27"/>
      <c r="D45" s="24"/>
      <c r="E45" s="24"/>
      <c r="F45" s="23"/>
      <c r="G45" s="26"/>
      <c r="H45" s="10" t="s">
        <v>35</v>
      </c>
      <c r="I45" s="2">
        <v>6.9</v>
      </c>
      <c r="J45" s="2">
        <v>7</v>
      </c>
      <c r="K45" s="2">
        <v>8.4400000000000013</v>
      </c>
      <c r="L45" s="2">
        <v>8.91</v>
      </c>
      <c r="M45" s="2">
        <v>7.7</v>
      </c>
      <c r="N45" s="2"/>
      <c r="O45" s="6">
        <f t="shared" si="8"/>
        <v>7.7900000000000009</v>
      </c>
      <c r="P45" s="42">
        <v>0.5</v>
      </c>
      <c r="Q45" s="45">
        <f t="shared" si="9"/>
        <v>8.2900000000000009</v>
      </c>
      <c r="R45" s="51"/>
    </row>
    <row r="46" spans="1:18">
      <c r="A46" s="15" t="s">
        <v>33</v>
      </c>
      <c r="B46" s="18" t="s">
        <v>34</v>
      </c>
      <c r="C46" s="15" t="s">
        <v>20</v>
      </c>
      <c r="D46" s="16" t="s">
        <v>24</v>
      </c>
      <c r="E46" s="16" t="s">
        <v>27</v>
      </c>
      <c r="F46" s="17">
        <v>1</v>
      </c>
      <c r="G46" s="36">
        <v>51</v>
      </c>
      <c r="H46" s="10" t="s">
        <v>28</v>
      </c>
      <c r="I46" s="2">
        <v>2.5</v>
      </c>
      <c r="J46" s="2">
        <v>2.8</v>
      </c>
      <c r="K46" s="2">
        <v>3.6799999999999997</v>
      </c>
      <c r="L46" s="2">
        <v>2.73</v>
      </c>
      <c r="M46" s="2">
        <v>3.6</v>
      </c>
      <c r="N46" s="2"/>
      <c r="O46" s="6">
        <f t="shared" si="8"/>
        <v>3.0620000000000003</v>
      </c>
      <c r="P46" s="42">
        <v>0.5</v>
      </c>
      <c r="Q46" s="45">
        <f t="shared" si="9"/>
        <v>3.5620000000000003</v>
      </c>
    </row>
    <row r="47" spans="1:18">
      <c r="A47" s="19"/>
      <c r="B47" s="20"/>
      <c r="C47" s="27"/>
      <c r="D47" s="24"/>
      <c r="E47" s="24"/>
      <c r="F47" s="23"/>
      <c r="G47" s="37"/>
      <c r="H47" s="10" t="s">
        <v>35</v>
      </c>
      <c r="I47" s="2">
        <v>-1.1000000000000001</v>
      </c>
      <c r="J47" s="2">
        <v>-0.9</v>
      </c>
      <c r="K47" s="2">
        <v>0.4700000000000002</v>
      </c>
      <c r="L47" s="2">
        <v>1</v>
      </c>
      <c r="M47" s="2">
        <v>-0.1</v>
      </c>
      <c r="N47" s="2"/>
      <c r="O47" s="6">
        <f t="shared" si="8"/>
        <v>-0.12599999999999995</v>
      </c>
      <c r="P47" s="42">
        <v>0.5</v>
      </c>
      <c r="Q47" s="45">
        <f t="shared" si="9"/>
        <v>0.37400000000000005</v>
      </c>
    </row>
    <row r="48" spans="1:18">
      <c r="A48" s="21"/>
      <c r="B48" s="8"/>
      <c r="C48" s="15" t="s">
        <v>20</v>
      </c>
      <c r="D48" s="16" t="s">
        <v>31</v>
      </c>
      <c r="E48" s="16" t="s">
        <v>32</v>
      </c>
      <c r="F48" s="17">
        <v>1</v>
      </c>
      <c r="G48" s="38">
        <v>20</v>
      </c>
      <c r="H48" s="10" t="s">
        <v>28</v>
      </c>
      <c r="I48" s="2">
        <v>10.8</v>
      </c>
      <c r="J48" s="2">
        <v>10.9</v>
      </c>
      <c r="K48" s="2">
        <v>12.41</v>
      </c>
      <c r="L48" s="2">
        <v>12.7</v>
      </c>
      <c r="M48" s="2">
        <v>12</v>
      </c>
      <c r="N48" s="2"/>
      <c r="O48" s="6">
        <f t="shared" si="8"/>
        <v>11.762</v>
      </c>
      <c r="P48" s="42">
        <v>0.5</v>
      </c>
      <c r="Q48" s="45">
        <f t="shared" si="9"/>
        <v>12.262</v>
      </c>
    </row>
    <row r="49" spans="1:17">
      <c r="A49" s="22"/>
      <c r="B49" s="26"/>
      <c r="C49" s="27"/>
      <c r="D49" s="24"/>
      <c r="E49" s="24"/>
      <c r="F49" s="23"/>
      <c r="G49" s="39"/>
      <c r="H49" s="10" t="s">
        <v>35</v>
      </c>
      <c r="I49" s="2">
        <v>6.8</v>
      </c>
      <c r="J49" s="2">
        <v>6.9</v>
      </c>
      <c r="K49" s="2">
        <v>8.48</v>
      </c>
      <c r="L49" s="2">
        <v>8.64</v>
      </c>
      <c r="M49" s="2">
        <v>7.8</v>
      </c>
      <c r="N49" s="2"/>
      <c r="O49" s="6">
        <f t="shared" si="8"/>
        <v>7.7239999999999993</v>
      </c>
      <c r="P49" s="42">
        <v>0.5</v>
      </c>
      <c r="Q49" s="45">
        <f t="shared" si="9"/>
        <v>8.2240000000000002</v>
      </c>
    </row>
    <row r="50" spans="1:17">
      <c r="P50" s="44" t="s">
        <v>49</v>
      </c>
    </row>
  </sheetData>
  <phoneticPr fontId="8" type="noConversion"/>
  <conditionalFormatting sqref="O4:O24">
    <cfRule type="cellIs" dxfId="0" priority="2" operator="greaterThan">
      <formula>2.5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sheet</vt:lpstr>
      <vt:lpstr>PDSCH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Kazuyoshi Uesaka</dc:creator>
  <cp:lastModifiedBy>Kazuyoshi Uesaka</cp:lastModifiedBy>
  <dcterms:created xsi:type="dcterms:W3CDTF">2024-04-09T03:51:31Z</dcterms:created>
  <dcterms:modified xsi:type="dcterms:W3CDTF">2024-08-15T05:27:55Z</dcterms:modified>
</cp:coreProperties>
</file>