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anasa/Library/Mobile Documents/com~apple~icloud~applecorporate/Documents/HWT-Standards/112/Prep/"/>
    </mc:Choice>
  </mc:AlternateContent>
  <xr:revisionPtr revIDLastSave="0" documentId="13_ncr:1_{38CF6398-BF99-144B-A5B5-196143E10DF0}" xr6:coauthVersionLast="47" xr6:coauthVersionMax="47" xr10:uidLastSave="{00000000-0000-0000-0000-000000000000}"/>
  <bookViews>
    <workbookView xWindow="-45620" yWindow="7440" windowWidth="42440" windowHeight="15720" tabRatio="894" activeTab="1" xr2:uid="{00000000-000D-0000-FFFF-FFFF00000000}"/>
  </bookViews>
  <sheets>
    <sheet name="Cover Page" sheetId="282" r:id="rId1"/>
    <sheet name="Alignment Results" sheetId="288" r:id="rId2"/>
    <sheet name="Impairment Results" sheetId="287" r:id="rId3"/>
  </sheets>
  <definedNames>
    <definedName name="OLE_LINK1" localSheetId="0">'Cover Page'!$L$13</definedName>
    <definedName name="OLE_LINK2" localSheetId="0">'Cover Page'!$L$41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4" i="287" l="1"/>
  <c r="W14" i="287" s="1"/>
  <c r="U13" i="287"/>
  <c r="W13" i="287" s="1"/>
  <c r="AH32" i="288"/>
  <c r="AH30" i="288"/>
  <c r="AH29" i="288"/>
  <c r="AH27" i="288"/>
  <c r="AH26" i="288"/>
  <c r="AH25" i="288"/>
  <c r="AH24" i="288"/>
  <c r="AH23" i="288"/>
  <c r="AH21" i="288"/>
  <c r="U3" i="287"/>
  <c r="W3" i="287" s="1"/>
  <c r="R16" i="288"/>
  <c r="AG16" i="288"/>
  <c r="AS16" i="288" s="1"/>
  <c r="AQ16" i="288"/>
  <c r="AR16" i="288"/>
  <c r="M32" i="288" s="1"/>
  <c r="AT16" i="288"/>
  <c r="AU16" i="288"/>
  <c r="AV16" i="288"/>
  <c r="U11" i="287"/>
  <c r="W11" i="287" s="1"/>
  <c r="U7" i="287"/>
  <c r="W7" i="287" s="1"/>
  <c r="U6" i="287"/>
  <c r="W6" i="287" s="1"/>
  <c r="U4" i="287"/>
  <c r="W4" i="287" s="1"/>
  <c r="U15" i="287"/>
  <c r="W15" i="287" s="1"/>
  <c r="U12" i="287"/>
  <c r="W12" i="287" s="1"/>
  <c r="U10" i="287"/>
  <c r="W10" i="287" s="1"/>
  <c r="U8" i="287"/>
  <c r="W8" i="287" s="1"/>
  <c r="U5" i="287"/>
  <c r="W5" i="287" s="1"/>
  <c r="AV15" i="288"/>
  <c r="AU15" i="288"/>
  <c r="AR15" i="288"/>
  <c r="Y31" i="288" s="1"/>
  <c r="AQ15" i="288"/>
  <c r="AG15" i="288"/>
  <c r="AT15" i="288" s="1"/>
  <c r="AV14" i="288"/>
  <c r="AU14" i="288"/>
  <c r="AR14" i="288"/>
  <c r="Y30" i="288" s="1"/>
  <c r="AQ14" i="288"/>
  <c r="AG14" i="288"/>
  <c r="AS14" i="288" s="1"/>
  <c r="AV13" i="288"/>
  <c r="AU13" i="288"/>
  <c r="AR13" i="288"/>
  <c r="AE29" i="288" s="1"/>
  <c r="AQ13" i="288"/>
  <c r="AG13" i="288"/>
  <c r="R13" i="288"/>
  <c r="AV12" i="288"/>
  <c r="AU12" i="288"/>
  <c r="AR12" i="288"/>
  <c r="AB28" i="288" s="1"/>
  <c r="AQ12" i="288"/>
  <c r="AG12" i="288"/>
  <c r="AS12" i="288" s="1"/>
  <c r="AV11" i="288"/>
  <c r="AU11" i="288"/>
  <c r="AR11" i="288"/>
  <c r="V27" i="288" s="1"/>
  <c r="AQ11" i="288"/>
  <c r="AG11" i="288"/>
  <c r="AT11" i="288" s="1"/>
  <c r="AR9" i="288"/>
  <c r="AE26" i="288" s="1"/>
  <c r="AQ9" i="288"/>
  <c r="AR8" i="288"/>
  <c r="AE25" i="288" s="1"/>
  <c r="AQ8" i="288"/>
  <c r="AR7" i="288"/>
  <c r="S24" i="288" s="1"/>
  <c r="AQ7" i="288"/>
  <c r="AR6" i="288"/>
  <c r="AE23" i="288" s="1"/>
  <c r="AQ6" i="288"/>
  <c r="AR5" i="288"/>
  <c r="AE22" i="288" s="1"/>
  <c r="AQ5" i="288"/>
  <c r="AR4" i="288"/>
  <c r="AE21" i="288" s="1"/>
  <c r="AQ4" i="288"/>
  <c r="AH31" i="288" l="1"/>
  <c r="AH28" i="288"/>
  <c r="AH22" i="288"/>
  <c r="M27" i="288"/>
  <c r="AT13" i="288"/>
  <c r="S22" i="288"/>
  <c r="Y22" i="288"/>
  <c r="AB30" i="288"/>
  <c r="M22" i="288"/>
  <c r="P22" i="288"/>
  <c r="AT14" i="288"/>
  <c r="AE32" i="288"/>
  <c r="V32" i="288"/>
  <c r="Y32" i="288"/>
  <c r="M30" i="288"/>
  <c r="P30" i="288"/>
  <c r="AE30" i="288"/>
  <c r="Y24" i="288"/>
  <c r="AB22" i="288"/>
  <c r="M23" i="288"/>
  <c r="M25" i="288"/>
  <c r="P31" i="288"/>
  <c r="S31" i="288"/>
  <c r="M31" i="288"/>
  <c r="Y27" i="288"/>
  <c r="AE27" i="288"/>
  <c r="AB27" i="288"/>
  <c r="P25" i="288"/>
  <c r="S25" i="288"/>
  <c r="AB25" i="288"/>
  <c r="AB24" i="288"/>
  <c r="AE24" i="288"/>
  <c r="M24" i="288"/>
  <c r="P24" i="288"/>
  <c r="S26" i="288"/>
  <c r="M26" i="288"/>
  <c r="P32" i="288"/>
  <c r="V31" i="288"/>
  <c r="Y26" i="288"/>
  <c r="P26" i="288"/>
  <c r="AS13" i="288"/>
  <c r="AB26" i="288"/>
  <c r="P28" i="288"/>
  <c r="AT12" i="288"/>
  <c r="AB31" i="288"/>
  <c r="AE31" i="288"/>
  <c r="AS11" i="288"/>
  <c r="Y21" i="288"/>
  <c r="Y23" i="288"/>
  <c r="Y25" i="288"/>
  <c r="P27" i="288"/>
  <c r="AE28" i="288"/>
  <c r="S30" i="288"/>
  <c r="M28" i="288"/>
  <c r="V28" i="288"/>
  <c r="S28" i="288"/>
  <c r="AS15" i="288"/>
  <c r="M21" i="288"/>
  <c r="P21" i="288"/>
  <c r="P23" i="288"/>
  <c r="Y28" i="288"/>
  <c r="S21" i="288"/>
  <c r="S23" i="288"/>
  <c r="AB21" i="288"/>
  <c r="AB23" i="288"/>
  <c r="S27" i="288"/>
  <c r="V30" i="288"/>
  <c r="M29" i="288"/>
  <c r="P29" i="288"/>
  <c r="V29" i="288"/>
  <c r="Y29" i="288"/>
</calcChain>
</file>

<file path=xl/sharedStrings.xml><?xml version="1.0" encoding="utf-8"?>
<sst xmlns="http://schemas.openxmlformats.org/spreadsheetml/2006/main" count="234" uniqueCount="64">
  <si>
    <t>Alignment results (SNR [dB] @ 70% Max TP)</t>
  </si>
  <si>
    <t>Case Number (New)</t>
  </si>
  <si>
    <t>Case Number (110bis)</t>
  </si>
  <si>
    <t>Duplex Mode and SCS</t>
  </si>
  <si>
    <t>CHBW</t>
  </si>
  <si>
    <t>Rank for target + Co-UE</t>
  </si>
  <si>
    <t>MIMO</t>
  </si>
  <si>
    <t>Precoder selection</t>
  </si>
  <si>
    <t>Channel Model</t>
  </si>
  <si>
    <t>Antenna correlation</t>
  </si>
  <si>
    <t>MCS for the target UE (MCS Table 1)</t>
  </si>
  <si>
    <t>Modulation order for the co-scheduled UE</t>
  </si>
  <si>
    <t>DCI Index</t>
  </si>
  <si>
    <t>China Telecom (R4-2407114)</t>
  </si>
  <si>
    <t>Apple (R4-2407249)</t>
  </si>
  <si>
    <t>Nokia (R4-2407748)</t>
  </si>
  <si>
    <t>Ericsson (R4-2408744)</t>
  </si>
  <si>
    <t>ZTE (R4-2409086)</t>
  </si>
  <si>
    <t>MediaTek (R4-2409453)</t>
  </si>
  <si>
    <t>Company 9</t>
  </si>
  <si>
    <t>Company 10</t>
  </si>
  <si>
    <t>R-ML</t>
  </si>
  <si>
    <t>Gain over baseline</t>
  </si>
  <si>
    <t>Baseline IRC/E-IRC</t>
  </si>
  <si>
    <t>IRC</t>
  </si>
  <si>
    <t>E-IRC</t>
  </si>
  <si>
    <t>SPAN</t>
  </si>
  <si>
    <t>AVE</t>
  </si>
  <si>
    <t>FDD 15KHz SCS</t>
  </si>
  <si>
    <t>10 MHz</t>
  </si>
  <si>
    <t>1+1</t>
  </si>
  <si>
    <t>2T2R</t>
  </si>
  <si>
    <t>Orthogonal</t>
  </si>
  <si>
    <t>TDLC300-100</t>
  </si>
  <si>
    <t>ULA Medium</t>
  </si>
  <si>
    <t>MCS 13</t>
  </si>
  <si>
    <t>QPSK</t>
  </si>
  <si>
    <t>Index 1/2</t>
  </si>
  <si>
    <t>2T4R</t>
  </si>
  <si>
    <t>2+2</t>
  </si>
  <si>
    <t>4T4R</t>
  </si>
  <si>
    <t>TDLA30-10</t>
  </si>
  <si>
    <t>ULA Low</t>
  </si>
  <si>
    <t>MCS 17</t>
  </si>
  <si>
    <t>16QAM</t>
  </si>
  <si>
    <t>TDD 30KHz</t>
  </si>
  <si>
    <t>40 MHz</t>
  </si>
  <si>
    <t>ULA medium</t>
  </si>
  <si>
    <t>Index 6</t>
  </si>
  <si>
    <t>N/A</t>
  </si>
  <si>
    <t>Inf</t>
  </si>
  <si>
    <t>NA</t>
  </si>
  <si>
    <t>Outlier result to be removed for span &lt; 3dB</t>
  </si>
  <si>
    <t>Additional outlier to be removed for span &lt; 2.5 dB</t>
  </si>
  <si>
    <t>Impairment results (SNR [dB] @ 70% Max TP) for R-ML Receiver</t>
  </si>
  <si>
    <t xml:space="preserve">Ericsson </t>
  </si>
  <si>
    <t>ZTE</t>
  </si>
  <si>
    <t xml:space="preserve">MediaTek </t>
  </si>
  <si>
    <t>Margin</t>
  </si>
  <si>
    <t>Requirement</t>
  </si>
  <si>
    <t>Outlier results not considered in the average for requirement value</t>
  </si>
  <si>
    <t>QC (R4-2411772)</t>
  </si>
  <si>
    <t>Huawei (R4-2412755)</t>
  </si>
  <si>
    <t>Results where 4RX is worse than 2RX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</si>
</sst>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0"/>
      <name val="Arial"/>
      <charset val="134"/>
    </font>
    <font>
      <sz val="11"/>
      <color theme="1"/>
      <name val="Calibri"/>
      <family val="3"/>
      <charset val="134"/>
      <scheme val="minor"/>
    </font>
    <font>
      <sz val="10"/>
      <name val="Calibri"/>
      <family val="2"/>
    </font>
    <font>
      <sz val="10"/>
      <color theme="1"/>
      <name val="Calibri (Body)"/>
      <family val="2"/>
    </font>
    <font>
      <sz val="10"/>
      <color theme="1"/>
      <name val="Calibri"/>
      <family val="2"/>
    </font>
    <font>
      <sz val="11"/>
      <color rgb="FFFF0000"/>
      <name val="Calibri"/>
      <family val="3"/>
      <charset val="134"/>
      <scheme val="minor"/>
    </font>
    <font>
      <sz val="11"/>
      <color theme="1"/>
      <name val="Calibri (Body)"/>
      <family val="2"/>
    </font>
    <font>
      <sz val="11"/>
      <color rgb="FFC00000"/>
      <name val="Calibri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Arial"/>
      <family val="2"/>
    </font>
    <font>
      <sz val="11"/>
      <color rgb="FF00B050"/>
      <name val="Calibri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0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9" fillId="0" borderId="0">
      <alignment vertical="center"/>
    </xf>
  </cellStyleXfs>
  <cellXfs count="50">
    <xf numFmtId="0" fontId="0" fillId="0" borderId="0" xfId="0"/>
    <xf numFmtId="0" fontId="1" fillId="0" borderId="0" xfId="18"/>
    <xf numFmtId="0" fontId="1" fillId="0" borderId="0" xfId="18" applyAlignment="1">
      <alignment horizontal="center"/>
    </xf>
    <xf numFmtId="0" fontId="2" fillId="2" borderId="3" xfId="18" applyFont="1" applyFill="1" applyBorder="1" applyAlignment="1">
      <alignment horizontal="center" vertical="center" wrapText="1"/>
    </xf>
    <xf numFmtId="0" fontId="2" fillId="0" borderId="3" xfId="18" applyFont="1" applyBorder="1" applyAlignment="1">
      <alignment horizontal="center" vertical="center" wrapText="1"/>
    </xf>
    <xf numFmtId="0" fontId="3" fillId="0" borderId="3" xfId="18" applyFont="1" applyBorder="1" applyAlignment="1">
      <alignment horizontal="center" vertical="center" wrapText="1"/>
    </xf>
    <xf numFmtId="0" fontId="4" fillId="0" borderId="3" xfId="18" applyFont="1" applyBorder="1" applyAlignment="1">
      <alignment horizontal="center" vertical="center" wrapText="1"/>
    </xf>
    <xf numFmtId="0" fontId="3" fillId="0" borderId="0" xfId="18" applyFont="1" applyAlignment="1">
      <alignment horizontal="center" vertical="center" wrapText="1"/>
    </xf>
    <xf numFmtId="0" fontId="4" fillId="0" borderId="0" xfId="18" applyFont="1" applyAlignment="1">
      <alignment horizontal="center" vertical="center" wrapText="1"/>
    </xf>
    <xf numFmtId="0" fontId="2" fillId="3" borderId="1" xfId="18" applyFont="1" applyFill="1" applyBorder="1" applyAlignment="1">
      <alignment horizontal="center" vertical="center" wrapText="1"/>
    </xf>
    <xf numFmtId="0" fontId="5" fillId="0" borderId="3" xfId="18" applyFont="1" applyBorder="1" applyAlignment="1">
      <alignment horizontal="center"/>
    </xf>
    <xf numFmtId="0" fontId="1" fillId="0" borderId="3" xfId="18" applyBorder="1" applyAlignment="1">
      <alignment horizontal="center"/>
    </xf>
    <xf numFmtId="164" fontId="1" fillId="0" borderId="3" xfId="18" applyNumberFormat="1" applyBorder="1" applyAlignment="1">
      <alignment horizontal="center"/>
    </xf>
    <xf numFmtId="164" fontId="5" fillId="0" borderId="3" xfId="18" applyNumberFormat="1" applyFont="1" applyBorder="1" applyAlignment="1">
      <alignment horizontal="center"/>
    </xf>
    <xf numFmtId="164" fontId="1" fillId="0" borderId="0" xfId="18" applyNumberFormat="1"/>
    <xf numFmtId="0" fontId="2" fillId="4" borderId="3" xfId="18" applyFont="1" applyFill="1" applyBorder="1" applyAlignment="1">
      <alignment horizontal="center" vertical="center" wrapText="1"/>
    </xf>
    <xf numFmtId="164" fontId="6" fillId="0" borderId="3" xfId="18" applyNumberFormat="1" applyFont="1" applyBorder="1" applyAlignment="1">
      <alignment horizontal="center"/>
    </xf>
    <xf numFmtId="0" fontId="2" fillId="4" borderId="1" xfId="18" applyFont="1" applyFill="1" applyBorder="1" applyAlignment="1">
      <alignment horizontal="center" vertical="center" wrapText="1"/>
    </xf>
    <xf numFmtId="0" fontId="5" fillId="0" borderId="0" xfId="18" applyFont="1"/>
    <xf numFmtId="0" fontId="7" fillId="0" borderId="0" xfId="18" applyFont="1"/>
    <xf numFmtId="0" fontId="2" fillId="3" borderId="3" xfId="18" applyFont="1" applyFill="1" applyBorder="1" applyAlignment="1">
      <alignment horizontal="center" vertical="center" wrapText="1"/>
    </xf>
    <xf numFmtId="0" fontId="1" fillId="5" borderId="3" xfId="18" applyFill="1" applyBorder="1" applyAlignment="1">
      <alignment horizontal="center"/>
    </xf>
    <xf numFmtId="0" fontId="7" fillId="0" borderId="3" xfId="18" applyFont="1" applyBorder="1" applyAlignment="1">
      <alignment horizontal="center"/>
    </xf>
    <xf numFmtId="164" fontId="7" fillId="0" borderId="3" xfId="18" applyNumberFormat="1" applyFont="1" applyBorder="1" applyAlignment="1">
      <alignment horizontal="center"/>
    </xf>
    <xf numFmtId="164" fontId="1" fillId="0" borderId="0" xfId="18" applyNumberFormat="1" applyAlignment="1">
      <alignment horizontal="center"/>
    </xf>
    <xf numFmtId="0" fontId="1" fillId="6" borderId="3" xfId="18" applyFill="1" applyBorder="1" applyAlignment="1">
      <alignment horizontal="center"/>
    </xf>
    <xf numFmtId="164" fontId="5" fillId="6" borderId="3" xfId="18" applyNumberFormat="1" applyFont="1" applyFill="1" applyBorder="1" applyAlignment="1">
      <alignment horizontal="center"/>
    </xf>
    <xf numFmtId="0" fontId="5" fillId="6" borderId="3" xfId="18" applyFont="1" applyFill="1" applyBorder="1" applyAlignment="1">
      <alignment horizontal="center"/>
    </xf>
    <xf numFmtId="0" fontId="1" fillId="0" borderId="3" xfId="18" applyBorder="1"/>
    <xf numFmtId="0" fontId="5" fillId="0" borderId="0" xfId="18" applyFont="1" applyAlignment="1">
      <alignment horizontal="left"/>
    </xf>
    <xf numFmtId="0" fontId="2" fillId="0" borderId="3" xfId="18" applyFont="1" applyBorder="1" applyAlignment="1">
      <alignment horizontal="center" vertical="center" wrapText="1"/>
    </xf>
    <xf numFmtId="0" fontId="3" fillId="0" borderId="3" xfId="18" applyFont="1" applyBorder="1" applyAlignment="1">
      <alignment horizontal="center" vertical="center" wrapText="1"/>
    </xf>
    <xf numFmtId="0" fontId="1" fillId="0" borderId="3" xfId="18" applyBorder="1" applyAlignment="1">
      <alignment horizontal="center" vertical="center"/>
    </xf>
    <xf numFmtId="0" fontId="2" fillId="4" borderId="1" xfId="18" applyFont="1" applyFill="1" applyBorder="1" applyAlignment="1">
      <alignment horizontal="center" vertical="center" wrapText="1"/>
    </xf>
    <xf numFmtId="0" fontId="2" fillId="4" borderId="4" xfId="18" applyFont="1" applyFill="1" applyBorder="1" applyAlignment="1">
      <alignment horizontal="center" vertical="center" wrapText="1"/>
    </xf>
    <xf numFmtId="0" fontId="1" fillId="0" borderId="1" xfId="18" applyBorder="1" applyAlignment="1">
      <alignment horizontal="center"/>
    </xf>
    <xf numFmtId="0" fontId="1" fillId="0" borderId="2" xfId="18" applyBorder="1" applyAlignment="1">
      <alignment horizontal="center"/>
    </xf>
    <xf numFmtId="0" fontId="1" fillId="0" borderId="4" xfId="18" applyBorder="1" applyAlignment="1">
      <alignment horizontal="center"/>
    </xf>
    <xf numFmtId="0" fontId="2" fillId="0" borderId="1" xfId="18" applyFont="1" applyBorder="1" applyAlignment="1">
      <alignment horizontal="center" vertical="center" wrapText="1"/>
    </xf>
    <xf numFmtId="0" fontId="2" fillId="0" borderId="2" xfId="18" applyFont="1" applyBorder="1" applyAlignment="1">
      <alignment horizontal="center" vertical="center" wrapText="1"/>
    </xf>
    <xf numFmtId="0" fontId="2" fillId="0" borderId="4" xfId="18" applyFont="1" applyBorder="1" applyAlignment="1">
      <alignment horizontal="center" vertical="center" wrapText="1"/>
    </xf>
    <xf numFmtId="16" fontId="2" fillId="0" borderId="3" xfId="18" applyNumberFormat="1" applyFont="1" applyBorder="1" applyAlignment="1">
      <alignment horizontal="center" vertical="center" wrapText="1"/>
    </xf>
    <xf numFmtId="0" fontId="2" fillId="0" borderId="5" xfId="18" applyFont="1" applyBorder="1" applyAlignment="1">
      <alignment horizontal="center" vertical="center" wrapText="1"/>
    </xf>
    <xf numFmtId="0" fontId="2" fillId="0" borderId="6" xfId="18" applyFont="1" applyBorder="1" applyAlignment="1">
      <alignment horizontal="center" vertical="center" wrapText="1"/>
    </xf>
    <xf numFmtId="0" fontId="2" fillId="3" borderId="1" xfId="18" applyFont="1" applyFill="1" applyBorder="1" applyAlignment="1">
      <alignment horizontal="center" vertical="center" wrapText="1"/>
    </xf>
    <xf numFmtId="0" fontId="2" fillId="3" borderId="2" xfId="18" applyFont="1" applyFill="1" applyBorder="1" applyAlignment="1">
      <alignment horizontal="center" vertical="center" wrapText="1"/>
    </xf>
    <xf numFmtId="0" fontId="2" fillId="3" borderId="4" xfId="18" applyFont="1" applyFill="1" applyBorder="1" applyAlignment="1">
      <alignment horizontal="center" vertical="center" wrapText="1"/>
    </xf>
    <xf numFmtId="0" fontId="11" fillId="0" borderId="3" xfId="18" applyFont="1" applyBorder="1" applyAlignment="1">
      <alignment horizontal="center"/>
    </xf>
    <xf numFmtId="0" fontId="1" fillId="6" borderId="0" xfId="18" applyFill="1"/>
    <xf numFmtId="164" fontId="11" fillId="0" borderId="3" xfId="18" applyNumberFormat="1" applyFont="1" applyBorder="1" applyAlignment="1">
      <alignment horizontal="center"/>
    </xf>
  </cellXfs>
  <cellStyles count="20">
    <cellStyle name="Normal" xfId="0" builtinId="0"/>
    <cellStyle name="Normal 2" xfId="8" xr:uid="{00000000-0005-0000-0000-000031000000}"/>
    <cellStyle name="Normal 2 10" xfId="11" xr:uid="{00000000-0005-0000-0000-00003B000000}"/>
    <cellStyle name="Normal 2 11" xfId="12" xr:uid="{00000000-0005-0000-0000-00003C000000}"/>
    <cellStyle name="Normal 2 12" xfId="13" xr:uid="{00000000-0005-0000-0000-00003D000000}"/>
    <cellStyle name="Normal 2 13" xfId="2" xr:uid="{00000000-0005-0000-0000-000012000000}"/>
    <cellStyle name="Normal 2 14" xfId="3" xr:uid="{00000000-0005-0000-0000-00001C000000}"/>
    <cellStyle name="Normal 2 2" xfId="4" xr:uid="{00000000-0005-0000-0000-00001D000000}"/>
    <cellStyle name="Normal 2 3" xfId="14" xr:uid="{00000000-0005-0000-0000-00003E000000}"/>
    <cellStyle name="Normal 2 4" xfId="15" xr:uid="{00000000-0005-0000-0000-00003F000000}"/>
    <cellStyle name="Normal 2 5" xfId="5" xr:uid="{00000000-0005-0000-0000-000028000000}"/>
    <cellStyle name="Normal 2 6" xfId="6" xr:uid="{00000000-0005-0000-0000-00002B000000}"/>
    <cellStyle name="Normal 2 7" xfId="1" xr:uid="{00000000-0005-0000-0000-000007000000}"/>
    <cellStyle name="Normal 2 8" xfId="7" xr:uid="{00000000-0005-0000-0000-000030000000}"/>
    <cellStyle name="Normal 2 9" xfId="10" xr:uid="{00000000-0005-0000-0000-000035000000}"/>
    <cellStyle name="Normal 3" xfId="9" xr:uid="{00000000-0005-0000-0000-000034000000}"/>
    <cellStyle name="Normal 3 2" xfId="16" xr:uid="{00000000-0005-0000-0000-000040000000}"/>
    <cellStyle name="常规 2" xfId="17" xr:uid="{00000000-0005-0000-0000-000041000000}"/>
    <cellStyle name="常规 3" xfId="18" xr:uid="{00000000-0005-0000-0000-000042000000}"/>
    <cellStyle name="常规 4 2" xfId="19" xr:uid="{00000000-0005-0000-0000-000043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19050</xdr:rowOff>
    </xdr:from>
    <xdr:to>
      <xdr:col>8</xdr:col>
      <xdr:colOff>180975</xdr:colOff>
      <xdr:row>34</xdr:row>
      <xdr:rowOff>133350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2875" y="177800"/>
          <a:ext cx="5067300" cy="5353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altLang="zh-CN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3GPP TSG-RAN WG4 Meeting # 112 		R4-2411382 </a:t>
          </a:r>
          <a:endParaRPr lang="zh-CN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Source: 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Apple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Title: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S</a:t>
          </a:r>
          <a:r>
            <a:rPr lang="en-GB" altLang="zh-CN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imulation result summary for MU-MIMO with advanced receiver</a:t>
          </a: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Agenda Item:   5.19.2</a:t>
          </a:r>
          <a:endParaRPr lang="en-US">
            <a:effectLst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Document for: Information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Introduction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contribution summarizes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phase II simulation results for </a:t>
          </a:r>
          <a:r>
            <a:rPr lang="en-GB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advanced receiver for MU-MIMO in Rel-18 UE demodulation performance evolution WI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This summary is an update of [1].  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Simulation assumptions are based on [2],[3],[4].  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Reference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[1] R4-2407250,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Simulation result collection for MU-MIMO with advanced receiver</a:t>
          </a:r>
          <a:r>
            <a:rPr lang="en-US">
              <a:effectLst/>
            </a:rPr>
            <a:t> , Apple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[2]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R4-2321114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en-GB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WF on advanced receiver for MU-MIMO scenario, China Telcom, Apple</a:t>
          </a:r>
        </a:p>
        <a:p>
          <a:r>
            <a:rPr lang="en-GB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[3] R4-2402864,</a:t>
          </a:r>
          <a:r>
            <a:rPr lang="en-GB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Way forward on [110][319] NR_demod_enh3_Part1, China Telecom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[4] R4-2406114, WF on the advanced receiver for MU-MIMO scenario</a:t>
          </a:r>
          <a:r>
            <a:rPr lang="en-US">
              <a:effectLst/>
            </a:rPr>
            <a:t> , China Telecom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zh-CN">
            <a:effectLst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en-US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150" zoomScaleNormal="150" workbookViewId="0">
      <selection activeCell="K14" sqref="K14"/>
    </sheetView>
  </sheetViews>
  <sheetFormatPr baseColWidth="10" defaultColWidth="9" defaultRowHeight="13"/>
  <cols>
    <col min="11" max="14" width="9.1640625" customWidth="1"/>
    <col min="16" max="16" width="9.1640625" customWidth="1"/>
  </cols>
  <sheetData/>
  <phoneticPr fontId="10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8"/>
  <sheetViews>
    <sheetView tabSelected="1" zoomScale="120" zoomScaleNormal="120" workbookViewId="0">
      <pane xSplit="12" ySplit="2" topLeftCell="M3" activePane="bottomRight" state="frozen"/>
      <selection pane="topRight" activeCell="M1" sqref="M1"/>
      <selection pane="bottomLeft" activeCell="A3" sqref="A3"/>
      <selection pane="bottomRight" activeCell="AH20" sqref="AH20"/>
    </sheetView>
  </sheetViews>
  <sheetFormatPr baseColWidth="10" defaultColWidth="9.6640625" defaultRowHeight="15"/>
  <cols>
    <col min="1" max="3" width="6.83203125" style="1" customWidth="1"/>
    <col min="4" max="4" width="6" style="1" customWidth="1"/>
    <col min="5" max="5" width="5.6640625" style="1" customWidth="1"/>
    <col min="6" max="6" width="6" style="1" customWidth="1"/>
    <col min="7" max="7" width="8.6640625" style="1" customWidth="1"/>
    <col min="8" max="9" width="10.33203125" style="1" customWidth="1"/>
    <col min="10" max="10" width="6.1640625" style="1" customWidth="1"/>
    <col min="11" max="11" width="7.33203125" style="1" customWidth="1"/>
    <col min="12" max="12" width="7.5" style="1" customWidth="1"/>
    <col min="13" max="13" width="9.6640625" style="2"/>
    <col min="14" max="15" width="0" style="2" hidden="1" customWidth="1"/>
    <col min="16" max="16" width="9.6640625" style="2"/>
    <col min="17" max="18" width="0" style="2" hidden="1" customWidth="1"/>
    <col min="19" max="19" width="9.6640625" style="2"/>
    <col min="20" max="21" width="0" style="2" hidden="1" customWidth="1"/>
    <col min="22" max="22" width="9.33203125" style="2" customWidth="1"/>
    <col min="23" max="24" width="0" style="2" hidden="1" customWidth="1"/>
    <col min="25" max="25" width="9.6640625" style="2"/>
    <col min="26" max="27" width="0" style="2" hidden="1" customWidth="1"/>
    <col min="28" max="28" width="9.6640625" style="2"/>
    <col min="29" max="30" width="0" style="2" hidden="1" customWidth="1"/>
    <col min="31" max="31" width="9.6640625" style="2" customWidth="1"/>
    <col min="32" max="32" width="9.33203125" style="2" hidden="1" customWidth="1"/>
    <col min="33" max="33" width="9.6640625" style="2" hidden="1" customWidth="1"/>
    <col min="34" max="34" width="9.6640625" style="2" customWidth="1"/>
    <col min="35" max="42" width="9.6640625" style="1" hidden="1" customWidth="1"/>
    <col min="43" max="16384" width="9.6640625" style="1"/>
  </cols>
  <sheetData>
    <row r="1" spans="1:48" ht="23.5" customHeight="1">
      <c r="B1" s="38"/>
      <c r="C1" s="39"/>
      <c r="D1" s="39"/>
      <c r="E1" s="39"/>
      <c r="F1" s="39"/>
      <c r="G1" s="39"/>
      <c r="H1" s="39"/>
      <c r="I1" s="39"/>
      <c r="J1" s="39"/>
      <c r="K1" s="39"/>
      <c r="L1" s="40"/>
      <c r="M1" s="42" t="s">
        <v>0</v>
      </c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</row>
    <row r="2" spans="1:48" ht="10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44" t="s">
        <v>13</v>
      </c>
      <c r="N2" s="45"/>
      <c r="O2" s="46"/>
      <c r="P2" s="44" t="s">
        <v>14</v>
      </c>
      <c r="Q2" s="45"/>
      <c r="R2" s="46"/>
      <c r="S2" s="44" t="s">
        <v>15</v>
      </c>
      <c r="T2" s="45"/>
      <c r="U2" s="46"/>
      <c r="V2" s="44" t="s">
        <v>16</v>
      </c>
      <c r="W2" s="45"/>
      <c r="X2" s="46"/>
      <c r="Y2" s="44" t="s">
        <v>62</v>
      </c>
      <c r="Z2" s="45"/>
      <c r="AA2" s="46"/>
      <c r="AB2" s="44" t="s">
        <v>17</v>
      </c>
      <c r="AC2" s="45"/>
      <c r="AD2" s="46"/>
      <c r="AE2" s="44" t="s">
        <v>18</v>
      </c>
      <c r="AF2" s="45"/>
      <c r="AG2" s="46"/>
      <c r="AH2" s="44" t="s">
        <v>61</v>
      </c>
      <c r="AI2" s="45"/>
      <c r="AJ2" s="46"/>
      <c r="AK2" s="44" t="s">
        <v>19</v>
      </c>
      <c r="AL2" s="45"/>
      <c r="AM2" s="46"/>
      <c r="AN2" s="44" t="s">
        <v>20</v>
      </c>
      <c r="AO2" s="45"/>
      <c r="AP2" s="46"/>
      <c r="AQ2" s="33" t="s">
        <v>21</v>
      </c>
      <c r="AR2" s="34"/>
      <c r="AS2" s="33" t="s">
        <v>22</v>
      </c>
      <c r="AT2" s="34"/>
      <c r="AU2" s="33" t="s">
        <v>23</v>
      </c>
      <c r="AV2" s="34"/>
    </row>
    <row r="3" spans="1:48" ht="30">
      <c r="B3" s="35"/>
      <c r="C3" s="36"/>
      <c r="D3" s="36"/>
      <c r="E3" s="36"/>
      <c r="F3" s="36"/>
      <c r="G3" s="36"/>
      <c r="H3" s="36"/>
      <c r="I3" s="36"/>
      <c r="J3" s="36"/>
      <c r="K3" s="36"/>
      <c r="L3" s="37"/>
      <c r="M3" s="20" t="s">
        <v>21</v>
      </c>
      <c r="N3" s="20" t="s">
        <v>24</v>
      </c>
      <c r="O3" s="20" t="s">
        <v>22</v>
      </c>
      <c r="P3" s="20" t="s">
        <v>21</v>
      </c>
      <c r="Q3" s="20" t="s">
        <v>24</v>
      </c>
      <c r="R3" s="20" t="s">
        <v>22</v>
      </c>
      <c r="S3" s="20" t="s">
        <v>21</v>
      </c>
      <c r="T3" s="20" t="s">
        <v>24</v>
      </c>
      <c r="U3" s="20" t="s">
        <v>22</v>
      </c>
      <c r="V3" s="20" t="s">
        <v>21</v>
      </c>
      <c r="W3" s="20" t="s">
        <v>25</v>
      </c>
      <c r="X3" s="20" t="s">
        <v>22</v>
      </c>
      <c r="Y3" s="20" t="s">
        <v>21</v>
      </c>
      <c r="Z3" s="20" t="s">
        <v>24</v>
      </c>
      <c r="AA3" s="20" t="s">
        <v>22</v>
      </c>
      <c r="AB3" s="20" t="s">
        <v>21</v>
      </c>
      <c r="AC3" s="20" t="s">
        <v>24</v>
      </c>
      <c r="AD3" s="20" t="s">
        <v>22</v>
      </c>
      <c r="AE3" s="20" t="s">
        <v>21</v>
      </c>
      <c r="AF3" s="20" t="s">
        <v>24</v>
      </c>
      <c r="AG3" s="20" t="s">
        <v>22</v>
      </c>
      <c r="AH3" s="20" t="s">
        <v>21</v>
      </c>
      <c r="AI3" s="20" t="s">
        <v>24</v>
      </c>
      <c r="AJ3" s="20" t="s">
        <v>22</v>
      </c>
      <c r="AK3" s="20" t="s">
        <v>21</v>
      </c>
      <c r="AL3" s="20" t="s">
        <v>24</v>
      </c>
      <c r="AM3" s="20" t="s">
        <v>22</v>
      </c>
      <c r="AN3" s="20" t="s">
        <v>21</v>
      </c>
      <c r="AO3" s="20" t="s">
        <v>24</v>
      </c>
      <c r="AP3" s="20" t="s">
        <v>22</v>
      </c>
      <c r="AQ3" s="15" t="s">
        <v>26</v>
      </c>
      <c r="AR3" s="15" t="s">
        <v>27</v>
      </c>
      <c r="AS3" s="15" t="s">
        <v>26</v>
      </c>
      <c r="AT3" s="15" t="s">
        <v>27</v>
      </c>
      <c r="AU3" s="15" t="s">
        <v>26</v>
      </c>
      <c r="AV3" s="15" t="s">
        <v>27</v>
      </c>
    </row>
    <row r="4" spans="1:48" ht="13" customHeight="1">
      <c r="A4" s="4">
        <v>1</v>
      </c>
      <c r="B4" s="4">
        <v>2</v>
      </c>
      <c r="C4" s="30" t="s">
        <v>28</v>
      </c>
      <c r="D4" s="30" t="s">
        <v>29</v>
      </c>
      <c r="E4" s="30" t="s">
        <v>30</v>
      </c>
      <c r="F4" s="4" t="s">
        <v>31</v>
      </c>
      <c r="G4" s="30" t="s">
        <v>32</v>
      </c>
      <c r="H4" s="30" t="s">
        <v>33</v>
      </c>
      <c r="I4" s="30" t="s">
        <v>34</v>
      </c>
      <c r="J4" s="30" t="s">
        <v>35</v>
      </c>
      <c r="K4" s="30" t="s">
        <v>36</v>
      </c>
      <c r="L4" s="41" t="s">
        <v>37</v>
      </c>
      <c r="M4" s="10">
        <v>16</v>
      </c>
      <c r="N4" s="21"/>
      <c r="O4" s="21"/>
      <c r="P4" s="11">
        <v>14</v>
      </c>
      <c r="Q4" s="21"/>
      <c r="R4" s="21"/>
      <c r="S4" s="11">
        <v>14.4</v>
      </c>
      <c r="T4" s="21"/>
      <c r="U4" s="21"/>
      <c r="V4" s="11">
        <v>13</v>
      </c>
      <c r="W4" s="21"/>
      <c r="X4" s="21"/>
      <c r="Y4" s="11">
        <v>13</v>
      </c>
      <c r="Z4" s="21"/>
      <c r="AA4" s="21"/>
      <c r="AB4" s="25">
        <v>13.2</v>
      </c>
      <c r="AC4" s="21"/>
      <c r="AD4" s="21"/>
      <c r="AE4" s="11">
        <v>13.6</v>
      </c>
      <c r="AF4" s="21"/>
      <c r="AG4" s="21"/>
      <c r="AH4" s="49">
        <v>13.8</v>
      </c>
      <c r="AI4" s="21"/>
      <c r="AJ4" s="21"/>
      <c r="AK4" s="11"/>
      <c r="AL4" s="21"/>
      <c r="AM4" s="21"/>
      <c r="AN4" s="11"/>
      <c r="AO4" s="21"/>
      <c r="AP4" s="21"/>
      <c r="AQ4" s="16">
        <f t="shared" ref="AQ4:AQ9" si="0">MAX($M4,$P4,$S4,$V4,$Y4,$AB4,$AE4,$AH4,$AK4,AN4)-MIN($M4,$P4,$S4,$V4,$Y4,$AB4,$AE4,$AH4,$AK4,AN4)</f>
        <v>3</v>
      </c>
      <c r="AR4" s="16">
        <f t="shared" ref="AR4:AR9" si="1">AVERAGE($M4,$P4,$S4,$V4,$Y4,$AB4,$AE4,$AH4,$AK4,AN4)</f>
        <v>13.875</v>
      </c>
      <c r="AS4" s="16"/>
      <c r="AT4" s="16"/>
      <c r="AU4" s="16"/>
      <c r="AV4" s="16"/>
    </row>
    <row r="5" spans="1:48" ht="13.5" customHeight="1">
      <c r="A5" s="4">
        <v>2</v>
      </c>
      <c r="B5" s="4">
        <v>4</v>
      </c>
      <c r="C5" s="30"/>
      <c r="D5" s="30"/>
      <c r="E5" s="30"/>
      <c r="F5" s="4" t="s">
        <v>38</v>
      </c>
      <c r="G5" s="30"/>
      <c r="H5" s="30"/>
      <c r="I5" s="30"/>
      <c r="J5" s="30"/>
      <c r="K5" s="30"/>
      <c r="L5" s="30"/>
      <c r="M5" s="11">
        <v>13.9</v>
      </c>
      <c r="N5" s="21"/>
      <c r="O5" s="21"/>
      <c r="P5" s="11">
        <v>13.6</v>
      </c>
      <c r="Q5" s="21"/>
      <c r="R5" s="21"/>
      <c r="S5" s="11">
        <v>12.1</v>
      </c>
      <c r="T5" s="21"/>
      <c r="U5" s="21"/>
      <c r="V5" s="11">
        <v>12.3</v>
      </c>
      <c r="W5" s="21"/>
      <c r="X5" s="21"/>
      <c r="Y5" s="11">
        <v>12.1</v>
      </c>
      <c r="Z5" s="21"/>
      <c r="AA5" s="21"/>
      <c r="AB5" s="25">
        <v>13.7</v>
      </c>
      <c r="AC5" s="21"/>
      <c r="AD5" s="21"/>
      <c r="AE5" s="11">
        <v>12.2</v>
      </c>
      <c r="AF5" s="21"/>
      <c r="AG5" s="21"/>
      <c r="AH5" s="49">
        <v>13.7</v>
      </c>
      <c r="AI5" s="21"/>
      <c r="AJ5" s="21"/>
      <c r="AK5" s="11"/>
      <c r="AL5" s="21"/>
      <c r="AM5" s="21"/>
      <c r="AN5" s="11"/>
      <c r="AO5" s="21"/>
      <c r="AP5" s="21"/>
      <c r="AQ5" s="16">
        <f t="shared" si="0"/>
        <v>1.8000000000000007</v>
      </c>
      <c r="AR5" s="16">
        <f t="shared" si="1"/>
        <v>12.950000000000001</v>
      </c>
      <c r="AS5" s="16"/>
      <c r="AT5" s="16"/>
      <c r="AU5" s="16"/>
      <c r="AV5" s="16"/>
    </row>
    <row r="6" spans="1:48" ht="13.5" customHeight="1">
      <c r="A6" s="4">
        <v>3</v>
      </c>
      <c r="B6" s="4">
        <v>7</v>
      </c>
      <c r="C6" s="30"/>
      <c r="D6" s="30"/>
      <c r="E6" s="4" t="s">
        <v>39</v>
      </c>
      <c r="F6" s="4" t="s">
        <v>40</v>
      </c>
      <c r="G6" s="30"/>
      <c r="H6" s="4" t="s">
        <v>41</v>
      </c>
      <c r="I6" s="4" t="s">
        <v>42</v>
      </c>
      <c r="J6" s="4" t="s">
        <v>43</v>
      </c>
      <c r="K6" s="4" t="s">
        <v>44</v>
      </c>
      <c r="L6" s="30"/>
      <c r="M6" s="11">
        <v>15.6</v>
      </c>
      <c r="N6" s="21"/>
      <c r="O6" s="21"/>
      <c r="P6" s="11">
        <v>16.8</v>
      </c>
      <c r="Q6" s="21"/>
      <c r="R6" s="21"/>
      <c r="S6" s="11">
        <v>17</v>
      </c>
      <c r="T6" s="21"/>
      <c r="U6" s="21"/>
      <c r="V6" s="11">
        <v>16.7</v>
      </c>
      <c r="W6" s="21"/>
      <c r="X6" s="21"/>
      <c r="Y6" s="11">
        <v>15.1</v>
      </c>
      <c r="Z6" s="21"/>
      <c r="AA6" s="21"/>
      <c r="AB6" s="11">
        <v>16.3</v>
      </c>
      <c r="AC6" s="21"/>
      <c r="AD6" s="21"/>
      <c r="AE6" s="11">
        <v>16.899999999999999</v>
      </c>
      <c r="AF6" s="21"/>
      <c r="AG6" s="21"/>
      <c r="AH6" s="49">
        <v>16.7</v>
      </c>
      <c r="AI6" s="21"/>
      <c r="AJ6" s="21"/>
      <c r="AK6" s="11"/>
      <c r="AL6" s="21"/>
      <c r="AM6" s="21"/>
      <c r="AN6" s="11"/>
      <c r="AO6" s="21"/>
      <c r="AP6" s="21"/>
      <c r="AQ6" s="12">
        <f t="shared" si="0"/>
        <v>1.9000000000000004</v>
      </c>
      <c r="AR6" s="12">
        <f t="shared" si="1"/>
        <v>16.387499999999996</v>
      </c>
      <c r="AS6" s="12"/>
      <c r="AT6" s="12"/>
      <c r="AU6" s="12"/>
      <c r="AV6" s="12"/>
    </row>
    <row r="7" spans="1:48" ht="13.5" customHeight="1">
      <c r="A7" s="4">
        <v>4</v>
      </c>
      <c r="B7" s="4">
        <v>11</v>
      </c>
      <c r="C7" s="30" t="s">
        <v>45</v>
      </c>
      <c r="D7" s="30" t="s">
        <v>46</v>
      </c>
      <c r="E7" s="30" t="s">
        <v>30</v>
      </c>
      <c r="F7" s="4" t="s">
        <v>31</v>
      </c>
      <c r="G7" s="30"/>
      <c r="H7" s="30" t="s">
        <v>33</v>
      </c>
      <c r="I7" s="30" t="s">
        <v>34</v>
      </c>
      <c r="J7" s="30" t="s">
        <v>35</v>
      </c>
      <c r="K7" s="30" t="s">
        <v>36</v>
      </c>
      <c r="L7" s="30"/>
      <c r="M7" s="10">
        <v>18.399999999999999</v>
      </c>
      <c r="N7" s="21"/>
      <c r="O7" s="21"/>
      <c r="P7" s="11">
        <v>14</v>
      </c>
      <c r="Q7" s="21"/>
      <c r="R7" s="21"/>
      <c r="S7" s="11">
        <v>15.4</v>
      </c>
      <c r="T7" s="21"/>
      <c r="U7" s="21"/>
      <c r="V7" s="11">
        <v>13.6</v>
      </c>
      <c r="W7" s="21"/>
      <c r="X7" s="21"/>
      <c r="Y7" s="11">
        <v>13.4</v>
      </c>
      <c r="Z7" s="21"/>
      <c r="AA7" s="21"/>
      <c r="AB7" s="25">
        <v>14.6</v>
      </c>
      <c r="AC7" s="21"/>
      <c r="AD7" s="21"/>
      <c r="AE7" s="11">
        <v>14.3</v>
      </c>
      <c r="AF7" s="21"/>
      <c r="AG7" s="21"/>
      <c r="AH7" s="49">
        <v>14.6</v>
      </c>
      <c r="AI7" s="21"/>
      <c r="AJ7" s="21"/>
      <c r="AK7" s="11"/>
      <c r="AL7" s="21"/>
      <c r="AM7" s="21"/>
      <c r="AN7" s="11"/>
      <c r="AO7" s="21"/>
      <c r="AP7" s="21"/>
      <c r="AQ7" s="16">
        <f t="shared" si="0"/>
        <v>4.9999999999999982</v>
      </c>
      <c r="AR7" s="16">
        <f t="shared" si="1"/>
        <v>14.787499999999998</v>
      </c>
      <c r="AS7" s="16"/>
      <c r="AT7" s="16"/>
      <c r="AU7" s="16"/>
      <c r="AV7" s="16"/>
    </row>
    <row r="8" spans="1:48" ht="13.5" customHeight="1">
      <c r="A8" s="4">
        <v>5</v>
      </c>
      <c r="B8" s="4">
        <v>13</v>
      </c>
      <c r="C8" s="30"/>
      <c r="D8" s="30"/>
      <c r="E8" s="30"/>
      <c r="F8" s="4" t="s">
        <v>38</v>
      </c>
      <c r="G8" s="30"/>
      <c r="H8" s="30"/>
      <c r="I8" s="30"/>
      <c r="J8" s="30"/>
      <c r="K8" s="30"/>
      <c r="L8" s="30"/>
      <c r="M8" s="22">
        <v>15.4</v>
      </c>
      <c r="N8" s="21"/>
      <c r="O8" s="21"/>
      <c r="P8" s="11">
        <v>13.5</v>
      </c>
      <c r="Q8" s="21"/>
      <c r="R8" s="21"/>
      <c r="S8" s="11">
        <v>12.9</v>
      </c>
      <c r="T8" s="21"/>
      <c r="U8" s="21"/>
      <c r="V8" s="11">
        <v>12.9</v>
      </c>
      <c r="W8" s="21"/>
      <c r="X8" s="21"/>
      <c r="Y8" s="11">
        <v>12.5</v>
      </c>
      <c r="Z8" s="21"/>
      <c r="AA8" s="21"/>
      <c r="AB8" s="25">
        <v>14.9</v>
      </c>
      <c r="AC8" s="21"/>
      <c r="AD8" s="21"/>
      <c r="AE8" s="11">
        <v>13.1</v>
      </c>
      <c r="AF8" s="21"/>
      <c r="AG8" s="21"/>
      <c r="AH8" s="49">
        <v>14.2</v>
      </c>
      <c r="AI8" s="21"/>
      <c r="AJ8" s="21"/>
      <c r="AK8" s="11"/>
      <c r="AL8" s="21"/>
      <c r="AM8" s="21"/>
      <c r="AN8" s="11"/>
      <c r="AO8" s="21"/>
      <c r="AP8" s="21"/>
      <c r="AQ8" s="16">
        <f t="shared" si="0"/>
        <v>2.9000000000000004</v>
      </c>
      <c r="AR8" s="16">
        <f t="shared" si="1"/>
        <v>13.674999999999999</v>
      </c>
      <c r="AS8" s="16"/>
      <c r="AT8" s="16"/>
      <c r="AU8" s="16"/>
      <c r="AV8" s="16"/>
    </row>
    <row r="9" spans="1:48" ht="13.5" customHeight="1">
      <c r="A9" s="4">
        <v>6</v>
      </c>
      <c r="B9" s="4">
        <v>16</v>
      </c>
      <c r="C9" s="30"/>
      <c r="D9" s="30"/>
      <c r="E9" s="4" t="s">
        <v>39</v>
      </c>
      <c r="F9" s="4" t="s">
        <v>40</v>
      </c>
      <c r="G9" s="30"/>
      <c r="H9" s="4" t="s">
        <v>41</v>
      </c>
      <c r="I9" s="4" t="s">
        <v>42</v>
      </c>
      <c r="J9" s="4" t="s">
        <v>43</v>
      </c>
      <c r="K9" s="4" t="s">
        <v>44</v>
      </c>
      <c r="L9" s="30"/>
      <c r="M9" s="11">
        <v>15.6</v>
      </c>
      <c r="N9" s="21"/>
      <c r="O9" s="21"/>
      <c r="P9" s="11">
        <v>16.7</v>
      </c>
      <c r="Q9" s="21"/>
      <c r="R9" s="21"/>
      <c r="S9" s="11">
        <v>17.100000000000001</v>
      </c>
      <c r="T9" s="21"/>
      <c r="U9" s="21"/>
      <c r="V9" s="11">
        <v>17.100000000000001</v>
      </c>
      <c r="W9" s="21"/>
      <c r="X9" s="21"/>
      <c r="Y9" s="11">
        <v>15.4</v>
      </c>
      <c r="Z9" s="21"/>
      <c r="AA9" s="21"/>
      <c r="AB9" s="11">
        <v>17.100000000000001</v>
      </c>
      <c r="AC9" s="21"/>
      <c r="AD9" s="21"/>
      <c r="AE9" s="11">
        <v>17.2</v>
      </c>
      <c r="AF9" s="21"/>
      <c r="AG9" s="21"/>
      <c r="AH9" s="49">
        <v>16.5</v>
      </c>
      <c r="AI9" s="21"/>
      <c r="AJ9" s="21"/>
      <c r="AK9" s="11"/>
      <c r="AL9" s="21"/>
      <c r="AM9" s="21"/>
      <c r="AN9" s="11"/>
      <c r="AO9" s="21"/>
      <c r="AP9" s="21"/>
      <c r="AQ9" s="16">
        <f t="shared" si="0"/>
        <v>1.7999999999999989</v>
      </c>
      <c r="AR9" s="16">
        <f t="shared" si="1"/>
        <v>16.587499999999999</v>
      </c>
      <c r="AS9" s="16"/>
      <c r="AT9" s="16"/>
      <c r="AU9" s="16"/>
      <c r="AV9" s="16"/>
    </row>
    <row r="10" spans="1:48" ht="13.5" customHeight="1">
      <c r="B10" s="38"/>
      <c r="C10" s="39"/>
      <c r="D10" s="39"/>
      <c r="E10" s="39"/>
      <c r="F10" s="39"/>
      <c r="G10" s="39"/>
      <c r="H10" s="39"/>
      <c r="I10" s="39"/>
      <c r="J10" s="39"/>
      <c r="K10" s="39"/>
      <c r="L10" s="40"/>
      <c r="M10" s="35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7"/>
    </row>
    <row r="11" spans="1:48">
      <c r="A11" s="5">
        <v>9</v>
      </c>
      <c r="B11" s="5">
        <v>26</v>
      </c>
      <c r="C11" s="30" t="s">
        <v>28</v>
      </c>
      <c r="D11" s="30" t="s">
        <v>29</v>
      </c>
      <c r="E11" s="30" t="s">
        <v>30</v>
      </c>
      <c r="F11" s="4" t="s">
        <v>31</v>
      </c>
      <c r="G11" s="31" t="s">
        <v>32</v>
      </c>
      <c r="H11" s="30" t="s">
        <v>33</v>
      </c>
      <c r="I11" s="30" t="s">
        <v>47</v>
      </c>
      <c r="J11" s="30" t="s">
        <v>43</v>
      </c>
      <c r="K11" s="30" t="s">
        <v>44</v>
      </c>
      <c r="L11" s="32" t="s">
        <v>48</v>
      </c>
      <c r="M11" s="23">
        <v>19.399999999999999</v>
      </c>
      <c r="N11" s="11">
        <v>25.5</v>
      </c>
      <c r="O11" s="11">
        <v>6.1</v>
      </c>
      <c r="P11" s="11">
        <v>22.3</v>
      </c>
      <c r="Q11" s="11" t="s">
        <v>49</v>
      </c>
      <c r="R11" s="11" t="s">
        <v>50</v>
      </c>
      <c r="S11" s="12">
        <v>21.9</v>
      </c>
      <c r="T11" s="11">
        <v>26.7</v>
      </c>
      <c r="U11" s="11">
        <v>4.8</v>
      </c>
      <c r="V11" s="11">
        <v>21.1</v>
      </c>
      <c r="W11" s="11" t="s">
        <v>49</v>
      </c>
      <c r="X11" s="11" t="s">
        <v>50</v>
      </c>
      <c r="Y11" s="11">
        <v>20.9</v>
      </c>
      <c r="Z11" s="11">
        <v>26.1</v>
      </c>
      <c r="AA11" s="11">
        <v>5.2</v>
      </c>
      <c r="AB11" s="25">
        <v>20.8</v>
      </c>
      <c r="AC11" s="11">
        <v>26.3</v>
      </c>
      <c r="AD11" s="11">
        <v>5.5</v>
      </c>
      <c r="AE11" s="12">
        <v>22</v>
      </c>
      <c r="AF11" s="11">
        <v>29.2</v>
      </c>
      <c r="AG11" s="11">
        <f t="shared" ref="AG11:AG12" si="2">AF11-AE11</f>
        <v>7.1999999999999993</v>
      </c>
      <c r="AH11" s="47">
        <v>21.1</v>
      </c>
      <c r="AI11" s="28"/>
      <c r="AJ11" s="28"/>
      <c r="AK11" s="28"/>
      <c r="AL11" s="28"/>
      <c r="AM11" s="28"/>
      <c r="AN11" s="28"/>
      <c r="AO11" s="28"/>
      <c r="AP11" s="28"/>
      <c r="AQ11" s="16">
        <f t="shared" ref="AQ11:AQ16" si="3">MAX($M11,$P11,$S11,$V11,$Y11,$AB11,$AE11,$AH11,$AK11,AN11)-MIN($M11,$P11,$S11,$V11,$Y11,$AB11,$AE11,$AH11,$AK11,AN11)</f>
        <v>2.9000000000000021</v>
      </c>
      <c r="AR11" s="16">
        <f t="shared" ref="AR11:AR16" si="4">AVERAGE($M11,$P11,$S11,$V11,$Y11,$AB11,$AE11,$AH11,$AK11,AN11)</f>
        <v>21.187499999999996</v>
      </c>
      <c r="AS11" s="16">
        <f t="shared" ref="AS11:AS16" si="5">MAX($O11,$R11,$U11,$X11,$AA11,$AD11,$AG11,$AJ11,$AM11,AP11)-MIN($O11,$R11,$U11,$X11,$AA11,$AD11,$AG11,$AJ11,$AM11,AP11)</f>
        <v>2.3999999999999995</v>
      </c>
      <c r="AT11" s="16">
        <f t="shared" ref="AT11:AT16" si="6">AVERAGE($O11,$R11,$U11,$X11,$AA11,$AD11,$AG11,$AJ11,$AM11,AP11)</f>
        <v>5.76</v>
      </c>
      <c r="AU11" s="16">
        <f t="shared" ref="AU11:AU16" si="7">MAX($N11,$Q11,$T11,$W11,$Z11,$AC11,$AF11,$AI11,$AL11,AO11)-MIN($N11,$Q11,$T11,$W11,$Z11,$AC11,$AF11,$AI11,$AL11,AO11)</f>
        <v>3.6999999999999993</v>
      </c>
      <c r="AV11" s="16">
        <f t="shared" ref="AV11:AV16" si="8">AVERAGE($N11,$Q11,$T11,$W11,$Z11,$AC11,$AF11,$AI11,$AL11,AO11)</f>
        <v>26.76</v>
      </c>
    </row>
    <row r="12" spans="1:48">
      <c r="A12" s="5">
        <v>10</v>
      </c>
      <c r="B12" s="5">
        <v>29</v>
      </c>
      <c r="C12" s="30"/>
      <c r="D12" s="30"/>
      <c r="E12" s="30"/>
      <c r="F12" s="4" t="s">
        <v>38</v>
      </c>
      <c r="G12" s="31"/>
      <c r="H12" s="30"/>
      <c r="I12" s="30"/>
      <c r="J12" s="30"/>
      <c r="K12" s="30"/>
      <c r="L12" s="32"/>
      <c r="M12" s="13"/>
      <c r="N12" s="11">
        <v>25.9</v>
      </c>
      <c r="O12" s="11">
        <v>7.6</v>
      </c>
      <c r="P12" s="11">
        <v>21.7</v>
      </c>
      <c r="Q12" s="11" t="s">
        <v>49</v>
      </c>
      <c r="R12" s="11" t="s">
        <v>50</v>
      </c>
      <c r="S12" s="12">
        <v>19.8</v>
      </c>
      <c r="T12" s="11">
        <v>25.9</v>
      </c>
      <c r="U12" s="11">
        <v>6.1</v>
      </c>
      <c r="V12" s="11">
        <v>20.6</v>
      </c>
      <c r="W12" s="11">
        <v>25.7</v>
      </c>
      <c r="X12" s="11">
        <v>5.2</v>
      </c>
      <c r="Y12" s="11">
        <v>20.9</v>
      </c>
      <c r="Z12" s="11">
        <v>27.9</v>
      </c>
      <c r="AA12" s="11">
        <v>7</v>
      </c>
      <c r="AB12" s="26">
        <v>24.8</v>
      </c>
      <c r="AC12" s="11">
        <v>32.799999999999997</v>
      </c>
      <c r="AD12" s="11">
        <v>8</v>
      </c>
      <c r="AE12" s="12">
        <v>21.7</v>
      </c>
      <c r="AF12" s="11">
        <v>32.4</v>
      </c>
      <c r="AG12" s="11">
        <f t="shared" si="2"/>
        <v>10.7</v>
      </c>
      <c r="AH12" s="47">
        <v>21</v>
      </c>
      <c r="AI12" s="28"/>
      <c r="AJ12" s="28"/>
      <c r="AK12" s="28"/>
      <c r="AL12" s="28"/>
      <c r="AM12" s="28"/>
      <c r="AN12" s="28"/>
      <c r="AO12" s="28"/>
      <c r="AP12" s="28"/>
      <c r="AQ12" s="16">
        <f t="shared" si="3"/>
        <v>5</v>
      </c>
      <c r="AR12" s="16">
        <f t="shared" si="4"/>
        <v>21.5</v>
      </c>
      <c r="AS12" s="16">
        <f t="shared" si="5"/>
        <v>5.4999999999999991</v>
      </c>
      <c r="AT12" s="16">
        <f t="shared" si="6"/>
        <v>7.4333333333333327</v>
      </c>
      <c r="AU12" s="16">
        <f t="shared" si="7"/>
        <v>7.0999999999999979</v>
      </c>
      <c r="AV12" s="16">
        <f t="shared" si="8"/>
        <v>28.433333333333334</v>
      </c>
    </row>
    <row r="13" spans="1:48" ht="16" customHeight="1">
      <c r="A13" s="5">
        <v>13</v>
      </c>
      <c r="B13" s="6">
        <v>31</v>
      </c>
      <c r="C13" s="30"/>
      <c r="D13" s="30"/>
      <c r="E13" s="4" t="s">
        <v>39</v>
      </c>
      <c r="F13" s="4" t="s">
        <v>40</v>
      </c>
      <c r="G13" s="31"/>
      <c r="H13" s="4" t="s">
        <v>41</v>
      </c>
      <c r="I13" s="4" t="s">
        <v>42</v>
      </c>
      <c r="J13" s="4" t="s">
        <v>35</v>
      </c>
      <c r="K13" s="4" t="s">
        <v>36</v>
      </c>
      <c r="L13" s="32"/>
      <c r="M13" s="12">
        <v>10.6</v>
      </c>
      <c r="N13" s="11">
        <v>13.5</v>
      </c>
      <c r="O13" s="11">
        <v>2.9</v>
      </c>
      <c r="P13" s="11">
        <v>12.4</v>
      </c>
      <c r="Q13" s="11">
        <v>12.9</v>
      </c>
      <c r="R13" s="11">
        <f t="shared" ref="R13:R16" si="9">Q13-P13</f>
        <v>0.5</v>
      </c>
      <c r="S13" s="12"/>
      <c r="T13" s="11"/>
      <c r="U13" s="11"/>
      <c r="V13" s="11">
        <v>10.3</v>
      </c>
      <c r="W13" s="11">
        <v>11.7</v>
      </c>
      <c r="X13" s="11">
        <v>1.1000000000000001</v>
      </c>
      <c r="Y13" s="11">
        <v>12.6</v>
      </c>
      <c r="Z13" s="11">
        <v>14.1</v>
      </c>
      <c r="AA13" s="11">
        <v>1.5</v>
      </c>
      <c r="AB13" s="11"/>
      <c r="AC13" s="11"/>
      <c r="AD13" s="11"/>
      <c r="AE13" s="12">
        <v>11.8</v>
      </c>
      <c r="AF13" s="11">
        <v>12.8</v>
      </c>
      <c r="AG13" s="11">
        <f t="shared" ref="AG13:AG16" si="10">AF13-AE13</f>
        <v>1</v>
      </c>
      <c r="AH13" s="47">
        <v>11.3</v>
      </c>
      <c r="AI13" s="28"/>
      <c r="AJ13" s="28"/>
      <c r="AK13" s="28"/>
      <c r="AL13" s="28"/>
      <c r="AM13" s="28"/>
      <c r="AN13" s="28"/>
      <c r="AO13" s="28"/>
      <c r="AP13" s="28"/>
      <c r="AQ13" s="16">
        <f t="shared" si="3"/>
        <v>2.2999999999999989</v>
      </c>
      <c r="AR13" s="16">
        <f t="shared" si="4"/>
        <v>11.5</v>
      </c>
      <c r="AS13" s="16">
        <f t="shared" si="5"/>
        <v>2.4</v>
      </c>
      <c r="AT13" s="16">
        <f t="shared" si="6"/>
        <v>1.4</v>
      </c>
      <c r="AU13" s="16">
        <f t="shared" si="7"/>
        <v>2.4000000000000004</v>
      </c>
      <c r="AV13" s="16">
        <f t="shared" si="8"/>
        <v>13</v>
      </c>
    </row>
    <row r="14" spans="1:48" ht="15" customHeight="1">
      <c r="A14" s="5">
        <v>17</v>
      </c>
      <c r="B14" s="5">
        <v>40</v>
      </c>
      <c r="C14" s="30" t="s">
        <v>45</v>
      </c>
      <c r="D14" s="30" t="s">
        <v>46</v>
      </c>
      <c r="E14" s="30" t="s">
        <v>30</v>
      </c>
      <c r="F14" s="4" t="s">
        <v>31</v>
      </c>
      <c r="G14" s="31"/>
      <c r="H14" s="30" t="s">
        <v>33</v>
      </c>
      <c r="I14" s="30" t="s">
        <v>47</v>
      </c>
      <c r="J14" s="30" t="s">
        <v>43</v>
      </c>
      <c r="K14" s="30" t="s">
        <v>44</v>
      </c>
      <c r="L14" s="32"/>
      <c r="M14" s="11">
        <v>22.2</v>
      </c>
      <c r="N14" s="11"/>
      <c r="O14" s="11"/>
      <c r="P14" s="11">
        <v>22.6</v>
      </c>
      <c r="Q14" s="11" t="s">
        <v>49</v>
      </c>
      <c r="R14" s="11" t="s">
        <v>50</v>
      </c>
      <c r="S14" s="11">
        <v>24.1</v>
      </c>
      <c r="T14" s="11" t="s">
        <v>51</v>
      </c>
      <c r="U14" s="11" t="s">
        <v>50</v>
      </c>
      <c r="V14" s="11">
        <v>22.7</v>
      </c>
      <c r="W14" s="11" t="s">
        <v>49</v>
      </c>
      <c r="X14" s="11" t="s">
        <v>50</v>
      </c>
      <c r="Y14" s="47">
        <v>22.7</v>
      </c>
      <c r="Z14" s="11">
        <v>28.8</v>
      </c>
      <c r="AA14" s="11">
        <v>6.7</v>
      </c>
      <c r="AB14" s="25">
        <v>22.8</v>
      </c>
      <c r="AC14" s="11">
        <v>27.1</v>
      </c>
      <c r="AD14" s="11">
        <v>4.3</v>
      </c>
      <c r="AE14" s="25">
        <v>22.3</v>
      </c>
      <c r="AF14" s="11">
        <v>30.7</v>
      </c>
      <c r="AG14" s="11">
        <f t="shared" si="10"/>
        <v>8.3999999999999986</v>
      </c>
      <c r="AH14" s="47">
        <v>22.7</v>
      </c>
      <c r="AI14" s="28"/>
      <c r="AJ14" s="28"/>
      <c r="AK14" s="28"/>
      <c r="AL14" s="28"/>
      <c r="AM14" s="28"/>
      <c r="AN14" s="28"/>
      <c r="AO14" s="28"/>
      <c r="AP14" s="28"/>
      <c r="AQ14" s="16">
        <f t="shared" si="3"/>
        <v>1.9000000000000021</v>
      </c>
      <c r="AR14" s="16">
        <f t="shared" si="4"/>
        <v>22.762500000000003</v>
      </c>
      <c r="AS14" s="16">
        <f t="shared" si="5"/>
        <v>4.0999999999999988</v>
      </c>
      <c r="AT14" s="16">
        <f t="shared" si="6"/>
        <v>6.4666666666666659</v>
      </c>
      <c r="AU14" s="16">
        <f t="shared" si="7"/>
        <v>3.5999999999999979</v>
      </c>
      <c r="AV14" s="16">
        <f t="shared" si="8"/>
        <v>28.866666666666671</v>
      </c>
    </row>
    <row r="15" spans="1:48">
      <c r="A15" s="5">
        <v>18</v>
      </c>
      <c r="B15" s="5">
        <v>43</v>
      </c>
      <c r="C15" s="30"/>
      <c r="D15" s="30"/>
      <c r="E15" s="30"/>
      <c r="F15" s="4" t="s">
        <v>38</v>
      </c>
      <c r="G15" s="31"/>
      <c r="H15" s="30"/>
      <c r="I15" s="30"/>
      <c r="J15" s="30"/>
      <c r="K15" s="30"/>
      <c r="L15" s="32"/>
      <c r="M15" s="11">
        <v>21.9</v>
      </c>
      <c r="N15" s="11"/>
      <c r="O15" s="11"/>
      <c r="P15" s="11">
        <v>22</v>
      </c>
      <c r="Q15" s="11" t="s">
        <v>49</v>
      </c>
      <c r="R15" s="11" t="s">
        <v>50</v>
      </c>
      <c r="S15" s="11">
        <v>22.6</v>
      </c>
      <c r="T15" s="11">
        <v>30.5</v>
      </c>
      <c r="U15" s="11">
        <v>7.9</v>
      </c>
      <c r="V15" s="11">
        <v>22.4</v>
      </c>
      <c r="W15" s="11" t="s">
        <v>49</v>
      </c>
      <c r="X15" s="11" t="s">
        <v>50</v>
      </c>
      <c r="Y15" s="47">
        <v>22.3</v>
      </c>
      <c r="Z15" s="11">
        <v>32.4</v>
      </c>
      <c r="AA15" s="11">
        <v>9.9</v>
      </c>
      <c r="AB15" s="27">
        <v>25.6</v>
      </c>
      <c r="AC15" s="11">
        <v>35.299999999999997</v>
      </c>
      <c r="AD15" s="11">
        <v>9.6999999999999993</v>
      </c>
      <c r="AE15" s="25">
        <v>22.6</v>
      </c>
      <c r="AF15" s="11">
        <v>39.9</v>
      </c>
      <c r="AG15" s="11">
        <f t="shared" si="10"/>
        <v>17.299999999999997</v>
      </c>
      <c r="AH15" s="47">
        <v>22.5</v>
      </c>
      <c r="AI15" s="28"/>
      <c r="AJ15" s="28"/>
      <c r="AK15" s="28"/>
      <c r="AL15" s="28"/>
      <c r="AM15" s="28"/>
      <c r="AN15" s="28"/>
      <c r="AO15" s="28"/>
      <c r="AP15" s="28"/>
      <c r="AQ15" s="16">
        <f t="shared" si="3"/>
        <v>3.7000000000000028</v>
      </c>
      <c r="AR15" s="16">
        <f t="shared" si="4"/>
        <v>22.737500000000001</v>
      </c>
      <c r="AS15" s="16">
        <f t="shared" si="5"/>
        <v>9.3999999999999968</v>
      </c>
      <c r="AT15" s="16">
        <f t="shared" si="6"/>
        <v>11.2</v>
      </c>
      <c r="AU15" s="16">
        <f t="shared" si="7"/>
        <v>9.3999999999999986</v>
      </c>
      <c r="AV15" s="16">
        <f t="shared" si="8"/>
        <v>34.524999999999999</v>
      </c>
    </row>
    <row r="16" spans="1:48" ht="19" customHeight="1">
      <c r="A16" s="5">
        <v>21</v>
      </c>
      <c r="B16" s="6">
        <v>45</v>
      </c>
      <c r="C16" s="30"/>
      <c r="D16" s="30"/>
      <c r="E16" s="4" t="s">
        <v>39</v>
      </c>
      <c r="F16" s="4" t="s">
        <v>40</v>
      </c>
      <c r="G16" s="31"/>
      <c r="H16" s="4" t="s">
        <v>41</v>
      </c>
      <c r="I16" s="4" t="s">
        <v>42</v>
      </c>
      <c r="J16" s="4" t="s">
        <v>35</v>
      </c>
      <c r="K16" s="4" t="s">
        <v>36</v>
      </c>
      <c r="L16" s="32"/>
      <c r="M16" s="11">
        <v>10.6</v>
      </c>
      <c r="N16" s="11"/>
      <c r="O16" s="11"/>
      <c r="P16" s="11">
        <v>12.3</v>
      </c>
      <c r="Q16" s="11">
        <v>12.9</v>
      </c>
      <c r="R16" s="11">
        <f t="shared" si="9"/>
        <v>0.59999999999999964</v>
      </c>
      <c r="S16" s="11"/>
      <c r="T16" s="11"/>
      <c r="U16" s="11"/>
      <c r="V16" s="11">
        <v>12.6</v>
      </c>
      <c r="W16" s="11">
        <v>13.9</v>
      </c>
      <c r="X16" s="11">
        <v>1.1000000000000001</v>
      </c>
      <c r="Y16" s="11">
        <v>13</v>
      </c>
      <c r="Z16" s="11">
        <v>14.7</v>
      </c>
      <c r="AA16" s="11">
        <v>1.7</v>
      </c>
      <c r="AB16" s="11"/>
      <c r="AC16" s="11"/>
      <c r="AD16" s="11"/>
      <c r="AE16" s="11">
        <v>12</v>
      </c>
      <c r="AF16" s="11">
        <v>13.1</v>
      </c>
      <c r="AG16" s="11">
        <f t="shared" si="10"/>
        <v>1.0999999999999996</v>
      </c>
      <c r="AH16" s="47">
        <v>12</v>
      </c>
      <c r="AI16" s="28"/>
      <c r="AJ16" s="28"/>
      <c r="AK16" s="28"/>
      <c r="AL16" s="28"/>
      <c r="AM16" s="28"/>
      <c r="AN16" s="28"/>
      <c r="AO16" s="28"/>
      <c r="AP16" s="28"/>
      <c r="AQ16" s="16">
        <f t="shared" si="3"/>
        <v>2.4000000000000004</v>
      </c>
      <c r="AR16" s="16">
        <f t="shared" si="4"/>
        <v>12.083333333333334</v>
      </c>
      <c r="AS16" s="16">
        <f t="shared" si="5"/>
        <v>1.1000000000000003</v>
      </c>
      <c r="AT16" s="16">
        <f t="shared" si="6"/>
        <v>1.1249999999999998</v>
      </c>
      <c r="AU16" s="16">
        <f t="shared" si="7"/>
        <v>1.7999999999999989</v>
      </c>
      <c r="AV16" s="16">
        <f t="shared" si="8"/>
        <v>13.65</v>
      </c>
    </row>
    <row r="18" spans="1:34">
      <c r="B18" s="18" t="s">
        <v>52</v>
      </c>
      <c r="M18" s="24"/>
    </row>
    <row r="19" spans="1:34">
      <c r="B19" s="19" t="s">
        <v>53</v>
      </c>
      <c r="M19" s="24"/>
    </row>
    <row r="20" spans="1:34">
      <c r="B20" s="48" t="s">
        <v>63</v>
      </c>
      <c r="C20" s="48"/>
      <c r="D20" s="48"/>
      <c r="E20" s="48"/>
      <c r="F20" s="48"/>
      <c r="M20" s="24"/>
    </row>
    <row r="21" spans="1:34" hidden="1">
      <c r="A21" s="4">
        <v>1</v>
      </c>
      <c r="B21" s="4">
        <v>2</v>
      </c>
      <c r="M21" s="24">
        <f t="shared" ref="M21:M26" si="11">ABS($AR4-M4)</f>
        <v>2.125</v>
      </c>
      <c r="P21" s="24">
        <f t="shared" ref="P21:P26" si="12">ABS($AR4-P4)</f>
        <v>0.125</v>
      </c>
      <c r="S21" s="24">
        <f t="shared" ref="S21:S26" si="13">ABS($AR4-S4)</f>
        <v>0.52500000000000036</v>
      </c>
      <c r="V21" s="24"/>
      <c r="Y21" s="24">
        <f t="shared" ref="Y21:Y26" si="14">ABS($AR4-Y4)</f>
        <v>0.875</v>
      </c>
      <c r="AB21" s="24">
        <f t="shared" ref="AB21:AB26" si="15">ABS($AR4-AB4)</f>
        <v>0.67500000000000071</v>
      </c>
      <c r="AE21" s="24">
        <f t="shared" ref="AE21:AE26" si="16">ABS($AR4-AE4)</f>
        <v>0.27500000000000036</v>
      </c>
      <c r="AH21" s="24">
        <f t="shared" ref="AH21:AH26" si="17">ABS($AR4-AH4)</f>
        <v>7.4999999999999289E-2</v>
      </c>
    </row>
    <row r="22" spans="1:34" hidden="1">
      <c r="A22" s="4">
        <v>2</v>
      </c>
      <c r="B22" s="4">
        <v>4</v>
      </c>
      <c r="M22" s="24">
        <f t="shared" si="11"/>
        <v>0.94999999999999929</v>
      </c>
      <c r="P22" s="24">
        <f t="shared" si="12"/>
        <v>0.64999999999999858</v>
      </c>
      <c r="S22" s="24">
        <f t="shared" si="13"/>
        <v>0.85000000000000142</v>
      </c>
      <c r="V22" s="24"/>
      <c r="Y22" s="24">
        <f t="shared" si="14"/>
        <v>0.85000000000000142</v>
      </c>
      <c r="AB22" s="24">
        <f t="shared" si="15"/>
        <v>0.74999999999999822</v>
      </c>
      <c r="AE22" s="24">
        <f t="shared" si="16"/>
        <v>0.75000000000000178</v>
      </c>
      <c r="AH22" s="24">
        <f t="shared" si="17"/>
        <v>0.74999999999999822</v>
      </c>
    </row>
    <row r="23" spans="1:34" hidden="1">
      <c r="A23" s="4">
        <v>3</v>
      </c>
      <c r="B23" s="4">
        <v>7</v>
      </c>
      <c r="M23" s="24">
        <f t="shared" si="11"/>
        <v>0.78749999999999609</v>
      </c>
      <c r="P23" s="24">
        <f t="shared" si="12"/>
        <v>0.41250000000000497</v>
      </c>
      <c r="S23" s="24">
        <f t="shared" si="13"/>
        <v>0.61250000000000426</v>
      </c>
      <c r="V23" s="24"/>
      <c r="Y23" s="24">
        <f t="shared" si="14"/>
        <v>1.2874999999999961</v>
      </c>
      <c r="AB23" s="24">
        <f t="shared" si="15"/>
        <v>8.7499999999995026E-2</v>
      </c>
      <c r="AE23" s="24">
        <f t="shared" si="16"/>
        <v>0.51250000000000284</v>
      </c>
      <c r="AH23" s="24">
        <f t="shared" si="17"/>
        <v>0.31250000000000355</v>
      </c>
    </row>
    <row r="24" spans="1:34" hidden="1">
      <c r="A24" s="4">
        <v>4</v>
      </c>
      <c r="B24" s="4">
        <v>11</v>
      </c>
      <c r="M24" s="24">
        <f t="shared" si="11"/>
        <v>3.6125000000000007</v>
      </c>
      <c r="P24" s="24">
        <f t="shared" si="12"/>
        <v>0.78749999999999787</v>
      </c>
      <c r="S24" s="24">
        <f t="shared" si="13"/>
        <v>0.61250000000000249</v>
      </c>
      <c r="V24" s="24"/>
      <c r="Y24" s="24">
        <f t="shared" si="14"/>
        <v>1.3874999999999975</v>
      </c>
      <c r="AB24" s="24">
        <f t="shared" si="15"/>
        <v>0.18749999999999822</v>
      </c>
      <c r="AE24" s="24">
        <f t="shared" si="16"/>
        <v>0.48749999999999716</v>
      </c>
      <c r="AH24" s="24">
        <f t="shared" si="17"/>
        <v>0.18749999999999822</v>
      </c>
    </row>
    <row r="25" spans="1:34" hidden="1">
      <c r="A25" s="4">
        <v>5</v>
      </c>
      <c r="B25" s="4">
        <v>13</v>
      </c>
      <c r="M25" s="24">
        <f t="shared" si="11"/>
        <v>1.7250000000000014</v>
      </c>
      <c r="P25" s="24">
        <f t="shared" si="12"/>
        <v>0.17499999999999893</v>
      </c>
      <c r="S25" s="24">
        <f t="shared" si="13"/>
        <v>0.77499999999999858</v>
      </c>
      <c r="V25" s="24"/>
      <c r="Y25" s="24">
        <f t="shared" si="14"/>
        <v>1.1749999999999989</v>
      </c>
      <c r="AB25" s="24">
        <f t="shared" si="15"/>
        <v>1.2250000000000014</v>
      </c>
      <c r="AE25" s="24">
        <f t="shared" si="16"/>
        <v>0.57499999999999929</v>
      </c>
      <c r="AH25" s="24">
        <f t="shared" si="17"/>
        <v>0.52500000000000036</v>
      </c>
    </row>
    <row r="26" spans="1:34" hidden="1">
      <c r="A26" s="4">
        <v>6</v>
      </c>
      <c r="B26" s="4">
        <v>16</v>
      </c>
      <c r="M26" s="24">
        <f t="shared" si="11"/>
        <v>0.98749999999999893</v>
      </c>
      <c r="P26" s="24">
        <f t="shared" si="12"/>
        <v>0.11250000000000071</v>
      </c>
      <c r="S26" s="24">
        <f t="shared" si="13"/>
        <v>0.51250000000000284</v>
      </c>
      <c r="V26" s="24"/>
      <c r="Y26" s="24">
        <f t="shared" si="14"/>
        <v>1.1874999999999982</v>
      </c>
      <c r="AB26" s="24">
        <f t="shared" si="15"/>
        <v>0.51250000000000284</v>
      </c>
      <c r="AE26" s="24">
        <f t="shared" si="16"/>
        <v>0.61250000000000071</v>
      </c>
      <c r="AH26" s="24">
        <f t="shared" si="17"/>
        <v>8.7499999999998579E-2</v>
      </c>
    </row>
    <row r="27" spans="1:34" hidden="1">
      <c r="A27" s="5">
        <v>9</v>
      </c>
      <c r="B27" s="5">
        <v>26</v>
      </c>
      <c r="M27" s="24">
        <f t="shared" ref="M27:M32" si="18">ABS($AR11-M11)</f>
        <v>1.7874999999999979</v>
      </c>
      <c r="P27" s="24">
        <f t="shared" ref="P27:P32" si="19">ABS($AR11-P11)</f>
        <v>1.1125000000000043</v>
      </c>
      <c r="S27" s="24">
        <f>ABS($AR11-S11)</f>
        <v>0.71250000000000213</v>
      </c>
      <c r="V27" s="24">
        <f t="shared" ref="V27:V32" si="20">ABS($AR11-V11)</f>
        <v>8.7499999999995026E-2</v>
      </c>
      <c r="Y27" s="24">
        <f t="shared" ref="Y27:Y32" si="21">ABS($AR11-Y11)</f>
        <v>0.28749999999999787</v>
      </c>
      <c r="AB27" s="24">
        <f>ABS($AR11-AB11)</f>
        <v>0.38749999999999574</v>
      </c>
      <c r="AE27" s="24">
        <f t="shared" ref="AE27:AE32" si="22">ABS($AR11-AE11)</f>
        <v>0.81250000000000355</v>
      </c>
      <c r="AH27" s="24">
        <f t="shared" ref="AH27:AH32" si="23">ABS($AR11-AH11)</f>
        <v>8.7499999999995026E-2</v>
      </c>
    </row>
    <row r="28" spans="1:34" hidden="1">
      <c r="A28" s="5">
        <v>10</v>
      </c>
      <c r="B28" s="5">
        <v>29</v>
      </c>
      <c r="M28" s="24">
        <f t="shared" si="18"/>
        <v>21.5</v>
      </c>
      <c r="P28" s="24">
        <f t="shared" si="19"/>
        <v>0.19999999999999929</v>
      </c>
      <c r="S28" s="24">
        <f>ABS($AR12-S12)</f>
        <v>1.6999999999999993</v>
      </c>
      <c r="V28" s="24">
        <f t="shared" si="20"/>
        <v>0.89999999999999858</v>
      </c>
      <c r="Y28" s="24">
        <f t="shared" si="21"/>
        <v>0.60000000000000142</v>
      </c>
      <c r="AB28" s="24">
        <f>ABS($AR12-AB12)</f>
        <v>3.3000000000000007</v>
      </c>
      <c r="AE28" s="24">
        <f t="shared" si="22"/>
        <v>0.19999999999999929</v>
      </c>
      <c r="AH28" s="24">
        <f t="shared" si="23"/>
        <v>0.5</v>
      </c>
    </row>
    <row r="29" spans="1:34" hidden="1">
      <c r="A29" s="5">
        <v>13</v>
      </c>
      <c r="B29" s="6">
        <v>31</v>
      </c>
      <c r="M29" s="24">
        <f t="shared" si="18"/>
        <v>0.90000000000000036</v>
      </c>
      <c r="P29" s="24">
        <f t="shared" si="19"/>
        <v>0.90000000000000036</v>
      </c>
      <c r="S29" s="24"/>
      <c r="V29" s="24">
        <f t="shared" si="20"/>
        <v>1.1999999999999993</v>
      </c>
      <c r="Y29" s="24">
        <f t="shared" si="21"/>
        <v>1.0999999999999996</v>
      </c>
      <c r="AB29" s="24"/>
      <c r="AE29" s="24">
        <f t="shared" si="22"/>
        <v>0.30000000000000071</v>
      </c>
      <c r="AH29" s="24">
        <f t="shared" si="23"/>
        <v>0.19999999999999929</v>
      </c>
    </row>
    <row r="30" spans="1:34" hidden="1">
      <c r="A30" s="5">
        <v>17</v>
      </c>
      <c r="B30" s="5">
        <v>40</v>
      </c>
      <c r="M30" s="24">
        <f t="shared" si="18"/>
        <v>0.56250000000000355</v>
      </c>
      <c r="P30" s="24">
        <f t="shared" si="19"/>
        <v>0.16250000000000142</v>
      </c>
      <c r="S30" s="24">
        <f>ABS($AR14-S14)</f>
        <v>1.3374999999999986</v>
      </c>
      <c r="V30" s="24">
        <f t="shared" si="20"/>
        <v>6.2500000000003553E-2</v>
      </c>
      <c r="Y30" s="24">
        <f t="shared" si="21"/>
        <v>6.2500000000003553E-2</v>
      </c>
      <c r="AB30" s="24">
        <f>ABS($AR14-AB14)</f>
        <v>3.7499999999997868E-2</v>
      </c>
      <c r="AE30" s="24">
        <f t="shared" si="22"/>
        <v>0.46250000000000213</v>
      </c>
      <c r="AH30" s="24">
        <f t="shared" si="23"/>
        <v>6.2500000000003553E-2</v>
      </c>
    </row>
    <row r="31" spans="1:34" hidden="1">
      <c r="A31" s="5">
        <v>18</v>
      </c>
      <c r="B31" s="5">
        <v>43</v>
      </c>
      <c r="M31" s="24">
        <f t="shared" si="18"/>
        <v>0.83750000000000213</v>
      </c>
      <c r="P31" s="24">
        <f t="shared" si="19"/>
        <v>0.73750000000000071</v>
      </c>
      <c r="S31" s="24">
        <f>ABS($AR15-S15)</f>
        <v>0.13749999999999929</v>
      </c>
      <c r="V31" s="24">
        <f t="shared" si="20"/>
        <v>0.33750000000000213</v>
      </c>
      <c r="Y31" s="24">
        <f t="shared" si="21"/>
        <v>0.4375</v>
      </c>
      <c r="AB31" s="24">
        <f>ABS($AR15-AB15)</f>
        <v>2.8625000000000007</v>
      </c>
      <c r="AE31" s="24">
        <f t="shared" si="22"/>
        <v>0.13749999999999929</v>
      </c>
      <c r="AH31" s="24">
        <f t="shared" si="23"/>
        <v>0.23750000000000071</v>
      </c>
    </row>
    <row r="32" spans="1:34" hidden="1">
      <c r="A32" s="5">
        <v>21</v>
      </c>
      <c r="B32" s="6">
        <v>45</v>
      </c>
      <c r="M32" s="24">
        <f t="shared" si="18"/>
        <v>1.4833333333333343</v>
      </c>
      <c r="P32" s="24">
        <f t="shared" si="19"/>
        <v>0.21666666666666679</v>
      </c>
      <c r="S32" s="24"/>
      <c r="V32" s="24">
        <f t="shared" si="20"/>
        <v>0.51666666666666572</v>
      </c>
      <c r="Y32" s="24">
        <f t="shared" si="21"/>
        <v>0.91666666666666607</v>
      </c>
      <c r="AB32" s="24"/>
      <c r="AE32" s="24">
        <f t="shared" si="22"/>
        <v>8.3333333333333925E-2</v>
      </c>
      <c r="AH32" s="24">
        <f t="shared" si="23"/>
        <v>8.3333333333333925E-2</v>
      </c>
    </row>
    <row r="33" spans="35:35">
      <c r="AI33" s="2"/>
    </row>
    <row r="34" spans="35:35">
      <c r="AI34" s="2"/>
    </row>
    <row r="35" spans="35:35">
      <c r="AI35" s="2"/>
    </row>
    <row r="36" spans="35:35">
      <c r="AI36" s="2"/>
    </row>
    <row r="37" spans="35:35">
      <c r="AI37" s="2"/>
    </row>
    <row r="38" spans="35:35">
      <c r="AI38" s="2"/>
    </row>
  </sheetData>
  <mergeCells count="50">
    <mergeCell ref="B1:L1"/>
    <mergeCell ref="M1:AP1"/>
    <mergeCell ref="M2:O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U2:AV2"/>
    <mergeCell ref="B3:L3"/>
    <mergeCell ref="B10:L10"/>
    <mergeCell ref="M10:AV10"/>
    <mergeCell ref="C4:C6"/>
    <mergeCell ref="C7:C9"/>
    <mergeCell ref="E4:E5"/>
    <mergeCell ref="E7:E8"/>
    <mergeCell ref="G4:G9"/>
    <mergeCell ref="I4:I5"/>
    <mergeCell ref="I7:I8"/>
    <mergeCell ref="L4:L9"/>
    <mergeCell ref="D4:D6"/>
    <mergeCell ref="D7:D9"/>
    <mergeCell ref="D11:D13"/>
    <mergeCell ref="AQ2:AR2"/>
    <mergeCell ref="AS2:AT2"/>
    <mergeCell ref="H4:H5"/>
    <mergeCell ref="H7:H8"/>
    <mergeCell ref="H14:H15"/>
    <mergeCell ref="E11:E12"/>
    <mergeCell ref="E14:E15"/>
    <mergeCell ref="I11:I12"/>
    <mergeCell ref="L11:L16"/>
    <mergeCell ref="K4:K5"/>
    <mergeCell ref="K7:K8"/>
    <mergeCell ref="K11:K12"/>
    <mergeCell ref="K14:K15"/>
    <mergeCell ref="I14:I15"/>
    <mergeCell ref="J4:J5"/>
    <mergeCell ref="J7:J8"/>
    <mergeCell ref="J11:J12"/>
    <mergeCell ref="J14:J15"/>
    <mergeCell ref="C11:C13"/>
    <mergeCell ref="C14:C16"/>
    <mergeCell ref="D14:D16"/>
    <mergeCell ref="G11:G16"/>
    <mergeCell ref="H11:H12"/>
  </mergeCells>
  <phoneticPr fontId="10" type="noConversion"/>
  <conditionalFormatting sqref="AQ4:AQ9 AQ11:AQ16">
    <cfRule type="cellIs" dxfId="0" priority="1" operator="greaterThan">
      <formula>2.55</formula>
    </cfRule>
  </conditionalFormatting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7"/>
  <sheetViews>
    <sheetView zoomScale="120" zoomScaleNormal="120" workbookViewId="0">
      <selection activeCell="T22" sqref="T22"/>
    </sheetView>
  </sheetViews>
  <sheetFormatPr baseColWidth="10" defaultColWidth="9.6640625" defaultRowHeight="15"/>
  <cols>
    <col min="1" max="1" width="6.6640625" style="1" customWidth="1"/>
    <col min="2" max="2" width="7.33203125" style="1" customWidth="1"/>
    <col min="3" max="3" width="5.83203125" style="1" customWidth="1"/>
    <col min="4" max="4" width="5" style="1" customWidth="1"/>
    <col min="5" max="5" width="4.5" style="1" customWidth="1"/>
    <col min="6" max="6" width="5.6640625" style="1" customWidth="1"/>
    <col min="7" max="7" width="9.6640625" style="1"/>
    <col min="8" max="8" width="12" style="1" customWidth="1"/>
    <col min="9" max="9" width="10.5" style="1" customWidth="1"/>
    <col min="10" max="10" width="6.1640625" style="1" customWidth="1"/>
    <col min="11" max="11" width="6.83203125" style="1" customWidth="1"/>
    <col min="12" max="12" width="9.6640625" style="1" customWidth="1"/>
    <col min="13" max="20" width="9.6640625" style="2" customWidth="1"/>
    <col min="21" max="23" width="10.6640625" style="1" customWidth="1"/>
    <col min="24" max="16384" width="9.6640625" style="1"/>
  </cols>
  <sheetData>
    <row r="1" spans="1:23" ht="23.5" customHeight="1">
      <c r="B1" s="38"/>
      <c r="C1" s="39"/>
      <c r="D1" s="39"/>
      <c r="E1" s="39"/>
      <c r="F1" s="39"/>
      <c r="G1" s="39"/>
      <c r="H1" s="39"/>
      <c r="I1" s="39"/>
      <c r="J1" s="39"/>
      <c r="K1" s="39"/>
      <c r="L1" s="40"/>
      <c r="M1" s="42" t="s">
        <v>54</v>
      </c>
      <c r="N1" s="43"/>
      <c r="O1" s="43"/>
      <c r="P1" s="43"/>
      <c r="Q1" s="43"/>
      <c r="R1" s="43"/>
      <c r="S1" s="43"/>
      <c r="T1" s="43"/>
    </row>
    <row r="2" spans="1:23" ht="10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9" t="s">
        <v>13</v>
      </c>
      <c r="N2" s="9" t="s">
        <v>14</v>
      </c>
      <c r="O2" s="9" t="s">
        <v>15</v>
      </c>
      <c r="P2" s="9" t="s">
        <v>55</v>
      </c>
      <c r="Q2" s="9" t="s">
        <v>62</v>
      </c>
      <c r="R2" s="9" t="s">
        <v>56</v>
      </c>
      <c r="S2" s="9" t="s">
        <v>57</v>
      </c>
      <c r="T2" s="9" t="s">
        <v>61</v>
      </c>
      <c r="U2" s="15" t="s">
        <v>27</v>
      </c>
      <c r="V2" s="15" t="s">
        <v>58</v>
      </c>
      <c r="W2" s="17" t="s">
        <v>59</v>
      </c>
    </row>
    <row r="3" spans="1:23" ht="13" customHeight="1">
      <c r="A3" s="4">
        <v>1</v>
      </c>
      <c r="B3" s="4">
        <v>2</v>
      </c>
      <c r="C3" s="30" t="s">
        <v>28</v>
      </c>
      <c r="D3" s="30" t="s">
        <v>29</v>
      </c>
      <c r="E3" s="30" t="s">
        <v>30</v>
      </c>
      <c r="F3" s="4" t="s">
        <v>31</v>
      </c>
      <c r="G3" s="30" t="s">
        <v>32</v>
      </c>
      <c r="H3" s="30" t="s">
        <v>33</v>
      </c>
      <c r="I3" s="30" t="s">
        <v>34</v>
      </c>
      <c r="J3" s="30" t="s">
        <v>35</v>
      </c>
      <c r="K3" s="30" t="s">
        <v>36</v>
      </c>
      <c r="L3" s="41" t="s">
        <v>37</v>
      </c>
      <c r="M3" s="10">
        <v>18</v>
      </c>
      <c r="N3" s="11">
        <v>16</v>
      </c>
      <c r="O3" s="11">
        <v>16.899999999999999</v>
      </c>
      <c r="P3" s="11">
        <v>15</v>
      </c>
      <c r="Q3" s="11">
        <v>14.5</v>
      </c>
      <c r="R3" s="10">
        <v>15.7</v>
      </c>
      <c r="S3" s="11">
        <v>15.6</v>
      </c>
      <c r="T3" s="47">
        <v>16.3</v>
      </c>
      <c r="U3" s="16">
        <f>AVERAGE(N3:Q3,S3:T3)</f>
        <v>15.716666666666667</v>
      </c>
      <c r="V3" s="16">
        <v>0.5</v>
      </c>
      <c r="W3" s="16">
        <f>U3+V3</f>
        <v>16.216666666666669</v>
      </c>
    </row>
    <row r="4" spans="1:23" ht="13.5" customHeight="1">
      <c r="A4" s="4">
        <v>2</v>
      </c>
      <c r="B4" s="4">
        <v>4</v>
      </c>
      <c r="C4" s="30"/>
      <c r="D4" s="30"/>
      <c r="E4" s="30"/>
      <c r="F4" s="4" t="s">
        <v>38</v>
      </c>
      <c r="G4" s="30"/>
      <c r="H4" s="30"/>
      <c r="I4" s="30"/>
      <c r="J4" s="30"/>
      <c r="K4" s="30"/>
      <c r="L4" s="30"/>
      <c r="M4" s="11">
        <v>15.9</v>
      </c>
      <c r="N4" s="11">
        <v>15.6</v>
      </c>
      <c r="O4" s="11">
        <v>14.6</v>
      </c>
      <c r="P4" s="11">
        <v>14.3</v>
      </c>
      <c r="Q4" s="11">
        <v>13.6</v>
      </c>
      <c r="R4" s="10">
        <v>16.2</v>
      </c>
      <c r="S4" s="11">
        <v>14.2</v>
      </c>
      <c r="T4" s="47">
        <v>16.600000000000001</v>
      </c>
      <c r="U4" s="16">
        <f>AVERAGE(M4:Q4,S4:T4)</f>
        <v>14.971428571428573</v>
      </c>
      <c r="V4" s="16">
        <v>0.5</v>
      </c>
      <c r="W4" s="16">
        <f t="shared" ref="W4:W8" si="0">U4+V4</f>
        <v>15.471428571428573</v>
      </c>
    </row>
    <row r="5" spans="1:23" ht="13.5" customHeight="1">
      <c r="A5" s="4">
        <v>3</v>
      </c>
      <c r="B5" s="4">
        <v>7</v>
      </c>
      <c r="C5" s="30"/>
      <c r="D5" s="30"/>
      <c r="E5" s="4" t="s">
        <v>39</v>
      </c>
      <c r="F5" s="4" t="s">
        <v>40</v>
      </c>
      <c r="G5" s="30"/>
      <c r="H5" s="4" t="s">
        <v>41</v>
      </c>
      <c r="I5" s="4" t="s">
        <v>42</v>
      </c>
      <c r="J5" s="4" t="s">
        <v>43</v>
      </c>
      <c r="K5" s="4" t="s">
        <v>44</v>
      </c>
      <c r="L5" s="30"/>
      <c r="M5" s="11">
        <v>17.600000000000001</v>
      </c>
      <c r="N5" s="11">
        <v>19.100000000000001</v>
      </c>
      <c r="O5" s="11">
        <v>19.5</v>
      </c>
      <c r="P5" s="11">
        <v>18.7</v>
      </c>
      <c r="Q5" s="11">
        <v>16.600000000000001</v>
      </c>
      <c r="R5" s="11">
        <v>18.8</v>
      </c>
      <c r="S5" s="11">
        <v>18.899999999999999</v>
      </c>
      <c r="T5" s="47">
        <v>19.2</v>
      </c>
      <c r="U5" s="16">
        <f>AVERAGE(M5:T5)</f>
        <v>18.549999999999997</v>
      </c>
      <c r="V5" s="12">
        <v>0.8</v>
      </c>
      <c r="W5" s="16">
        <f t="shared" si="0"/>
        <v>19.349999999999998</v>
      </c>
    </row>
    <row r="6" spans="1:23" ht="13.5" customHeight="1">
      <c r="A6" s="4">
        <v>4</v>
      </c>
      <c r="B6" s="4">
        <v>11</v>
      </c>
      <c r="C6" s="30" t="s">
        <v>45</v>
      </c>
      <c r="D6" s="30" t="s">
        <v>46</v>
      </c>
      <c r="E6" s="30" t="s">
        <v>30</v>
      </c>
      <c r="F6" s="4" t="s">
        <v>31</v>
      </c>
      <c r="G6" s="30"/>
      <c r="H6" s="30" t="s">
        <v>33</v>
      </c>
      <c r="I6" s="30" t="s">
        <v>34</v>
      </c>
      <c r="J6" s="30" t="s">
        <v>35</v>
      </c>
      <c r="K6" s="30" t="s">
        <v>36</v>
      </c>
      <c r="L6" s="30"/>
      <c r="M6" s="10">
        <v>20.399999999999999</v>
      </c>
      <c r="N6" s="11">
        <v>16</v>
      </c>
      <c r="O6" s="11">
        <v>17.899999999999999</v>
      </c>
      <c r="P6" s="11">
        <v>15.6</v>
      </c>
      <c r="Q6" s="11">
        <v>14.9</v>
      </c>
      <c r="R6" s="10">
        <v>17.100000000000001</v>
      </c>
      <c r="S6" s="11">
        <v>16.3</v>
      </c>
      <c r="T6" s="47">
        <v>17.100000000000001</v>
      </c>
      <c r="U6" s="16">
        <f>AVERAGE(N6:Q6,S6:T6)</f>
        <v>16.3</v>
      </c>
      <c r="V6" s="16">
        <v>0.5</v>
      </c>
      <c r="W6" s="16">
        <f t="shared" si="0"/>
        <v>16.8</v>
      </c>
    </row>
    <row r="7" spans="1:23" ht="13.5" customHeight="1">
      <c r="A7" s="4">
        <v>5</v>
      </c>
      <c r="B7" s="4">
        <v>13</v>
      </c>
      <c r="C7" s="30"/>
      <c r="D7" s="30"/>
      <c r="E7" s="30"/>
      <c r="F7" s="4" t="s">
        <v>38</v>
      </c>
      <c r="G7" s="30"/>
      <c r="H7" s="30"/>
      <c r="I7" s="30"/>
      <c r="J7" s="30"/>
      <c r="K7" s="30"/>
      <c r="L7" s="30"/>
      <c r="M7" s="10">
        <v>17.399999999999999</v>
      </c>
      <c r="N7" s="11">
        <v>15.5</v>
      </c>
      <c r="O7" s="11">
        <v>15.4</v>
      </c>
      <c r="P7" s="11">
        <v>14.9</v>
      </c>
      <c r="Q7" s="11">
        <v>14</v>
      </c>
      <c r="R7" s="10">
        <v>17.399999999999999</v>
      </c>
      <c r="S7" s="11">
        <v>15.1</v>
      </c>
      <c r="T7" s="47">
        <v>17</v>
      </c>
      <c r="U7" s="16">
        <f>AVERAGE(N7:Q7,S7:T7)</f>
        <v>15.316666666666665</v>
      </c>
      <c r="V7" s="16">
        <v>0.5</v>
      </c>
      <c r="W7" s="16">
        <f t="shared" si="0"/>
        <v>15.816666666666665</v>
      </c>
    </row>
    <row r="8" spans="1:23" ht="13.5" customHeight="1">
      <c r="A8" s="4">
        <v>6</v>
      </c>
      <c r="B8" s="4">
        <v>16</v>
      </c>
      <c r="C8" s="30"/>
      <c r="D8" s="30"/>
      <c r="E8" s="4" t="s">
        <v>39</v>
      </c>
      <c r="F8" s="4" t="s">
        <v>40</v>
      </c>
      <c r="G8" s="30"/>
      <c r="H8" s="4" t="s">
        <v>41</v>
      </c>
      <c r="I8" s="4" t="s">
        <v>42</v>
      </c>
      <c r="J8" s="4" t="s">
        <v>43</v>
      </c>
      <c r="K8" s="4" t="s">
        <v>44</v>
      </c>
      <c r="L8" s="30"/>
      <c r="M8" s="11">
        <v>17.600000000000001</v>
      </c>
      <c r="N8" s="11">
        <v>19</v>
      </c>
      <c r="O8" s="11">
        <v>19.600000000000001</v>
      </c>
      <c r="P8" s="11">
        <v>19.100000000000001</v>
      </c>
      <c r="Q8" s="11">
        <v>16.899999999999999</v>
      </c>
      <c r="R8" s="11">
        <v>19.600000000000001</v>
      </c>
      <c r="S8" s="11">
        <v>19.2</v>
      </c>
      <c r="T8" s="47">
        <v>19</v>
      </c>
      <c r="U8" s="16">
        <f>AVERAGE(M8:T8)</f>
        <v>18.75</v>
      </c>
      <c r="V8" s="16">
        <v>0.8</v>
      </c>
      <c r="W8" s="16">
        <f t="shared" si="0"/>
        <v>19.55</v>
      </c>
    </row>
    <row r="9" spans="1:23" ht="13.5" customHeight="1">
      <c r="B9" s="38"/>
      <c r="C9" s="39"/>
      <c r="D9" s="39"/>
      <c r="E9" s="39"/>
      <c r="F9" s="39"/>
      <c r="G9" s="39"/>
      <c r="H9" s="39"/>
      <c r="I9" s="39"/>
      <c r="J9" s="39"/>
      <c r="K9" s="39"/>
      <c r="L9" s="40"/>
      <c r="M9" s="35"/>
      <c r="N9" s="36"/>
      <c r="O9" s="36"/>
      <c r="P9" s="36"/>
      <c r="Q9" s="36"/>
      <c r="R9" s="36"/>
      <c r="S9" s="36"/>
      <c r="T9" s="36"/>
      <c r="U9" s="36"/>
      <c r="V9" s="36"/>
      <c r="W9" s="36"/>
    </row>
    <row r="10" spans="1:23" ht="15" customHeight="1">
      <c r="A10" s="5">
        <v>9</v>
      </c>
      <c r="B10" s="5">
        <v>26</v>
      </c>
      <c r="C10" s="30" t="s">
        <v>28</v>
      </c>
      <c r="D10" s="30" t="s">
        <v>29</v>
      </c>
      <c r="E10" s="30" t="s">
        <v>30</v>
      </c>
      <c r="F10" s="4" t="s">
        <v>31</v>
      </c>
      <c r="G10" s="31" t="s">
        <v>32</v>
      </c>
      <c r="H10" s="30" t="s">
        <v>33</v>
      </c>
      <c r="I10" s="30" t="s">
        <v>47</v>
      </c>
      <c r="J10" s="30" t="s">
        <v>43</v>
      </c>
      <c r="K10" s="30" t="s">
        <v>44</v>
      </c>
      <c r="L10" s="32" t="s">
        <v>48</v>
      </c>
      <c r="M10" s="13">
        <v>21.4</v>
      </c>
      <c r="N10" s="12">
        <v>24.8</v>
      </c>
      <c r="O10" s="12">
        <v>24.4</v>
      </c>
      <c r="P10" s="12">
        <v>22.1</v>
      </c>
      <c r="Q10" s="11">
        <v>23.4</v>
      </c>
      <c r="R10" s="13">
        <v>23.3</v>
      </c>
      <c r="S10" s="12">
        <v>24</v>
      </c>
      <c r="T10" s="47">
        <v>23.6</v>
      </c>
      <c r="U10" s="16">
        <f>AVERAGE(N10:T10)</f>
        <v>23.657142857142855</v>
      </c>
      <c r="V10" s="16">
        <v>0.8</v>
      </c>
      <c r="W10" s="16">
        <f t="shared" ref="W10:W15" si="1">U10+V10</f>
        <v>24.457142857142856</v>
      </c>
    </row>
    <row r="11" spans="1:23">
      <c r="A11" s="5">
        <v>10</v>
      </c>
      <c r="B11" s="5">
        <v>29</v>
      </c>
      <c r="C11" s="30"/>
      <c r="D11" s="30"/>
      <c r="E11" s="30"/>
      <c r="F11" s="4" t="s">
        <v>38</v>
      </c>
      <c r="G11" s="31"/>
      <c r="H11" s="30"/>
      <c r="I11" s="30"/>
      <c r="J11" s="30"/>
      <c r="K11" s="30"/>
      <c r="L11" s="32"/>
      <c r="M11" s="13">
        <v>20.3</v>
      </c>
      <c r="N11" s="12">
        <v>24.2</v>
      </c>
      <c r="O11" s="12">
        <v>22.3</v>
      </c>
      <c r="P11" s="12">
        <v>23.6</v>
      </c>
      <c r="Q11" s="11">
        <v>23.4</v>
      </c>
      <c r="R11" s="13"/>
      <c r="S11" s="12">
        <v>23.7</v>
      </c>
      <c r="T11" s="47">
        <v>23.5</v>
      </c>
      <c r="U11" s="16">
        <f>AVERAGE(N11:T11)</f>
        <v>23.45</v>
      </c>
      <c r="V11" s="16">
        <v>0.8</v>
      </c>
      <c r="W11" s="16">
        <f t="shared" si="1"/>
        <v>24.25</v>
      </c>
    </row>
    <row r="12" spans="1:23" ht="17" customHeight="1">
      <c r="A12" s="5">
        <v>13</v>
      </c>
      <c r="B12" s="6">
        <v>31</v>
      </c>
      <c r="C12" s="30"/>
      <c r="D12" s="30"/>
      <c r="E12" s="4" t="s">
        <v>39</v>
      </c>
      <c r="F12" s="4" t="s">
        <v>40</v>
      </c>
      <c r="G12" s="31"/>
      <c r="H12" s="4" t="s">
        <v>41</v>
      </c>
      <c r="I12" s="4" t="s">
        <v>42</v>
      </c>
      <c r="J12" s="4" t="s">
        <v>35</v>
      </c>
      <c r="K12" s="4" t="s">
        <v>36</v>
      </c>
      <c r="L12" s="32"/>
      <c r="M12" s="12">
        <v>12.6</v>
      </c>
      <c r="N12" s="12">
        <v>14.9</v>
      </c>
      <c r="O12" s="12"/>
      <c r="P12" s="12">
        <v>12.3</v>
      </c>
      <c r="Q12" s="12">
        <v>15.6</v>
      </c>
      <c r="R12" s="12"/>
      <c r="S12" s="12">
        <v>13.8</v>
      </c>
      <c r="T12" s="47">
        <v>13.8</v>
      </c>
      <c r="U12" s="16">
        <f>AVERAGE(M12:T12)</f>
        <v>13.833333333333334</v>
      </c>
      <c r="V12" s="16">
        <v>0.5</v>
      </c>
      <c r="W12" s="16">
        <f t="shared" si="1"/>
        <v>14.333333333333334</v>
      </c>
    </row>
    <row r="13" spans="1:23" ht="15" customHeight="1">
      <c r="A13" s="5">
        <v>17</v>
      </c>
      <c r="B13" s="5">
        <v>40</v>
      </c>
      <c r="C13" s="30" t="s">
        <v>45</v>
      </c>
      <c r="D13" s="30" t="s">
        <v>46</v>
      </c>
      <c r="E13" s="30" t="s">
        <v>30</v>
      </c>
      <c r="F13" s="4" t="s">
        <v>31</v>
      </c>
      <c r="G13" s="31"/>
      <c r="H13" s="30" t="s">
        <v>33</v>
      </c>
      <c r="I13" s="30" t="s">
        <v>47</v>
      </c>
      <c r="J13" s="30" t="s">
        <v>43</v>
      </c>
      <c r="K13" s="30" t="s">
        <v>44</v>
      </c>
      <c r="L13" s="32"/>
      <c r="M13" s="11">
        <v>24.2</v>
      </c>
      <c r="N13" s="11">
        <v>25.1</v>
      </c>
      <c r="O13" s="11">
        <v>26.6</v>
      </c>
      <c r="P13" s="11">
        <v>24.7</v>
      </c>
      <c r="Q13" s="47">
        <v>25.2</v>
      </c>
      <c r="R13" s="10">
        <v>25.3</v>
      </c>
      <c r="S13" s="10">
        <v>24.3</v>
      </c>
      <c r="T13" s="47">
        <v>25.5</v>
      </c>
      <c r="U13" s="16">
        <f>AVERAGE(M13:Q13,T13:T13)</f>
        <v>25.216666666666669</v>
      </c>
      <c r="V13" s="16">
        <v>0.8</v>
      </c>
      <c r="W13" s="16">
        <f t="shared" si="1"/>
        <v>26.016666666666669</v>
      </c>
    </row>
    <row r="14" spans="1:23">
      <c r="A14" s="5">
        <v>18</v>
      </c>
      <c r="B14" s="5">
        <v>43</v>
      </c>
      <c r="C14" s="30"/>
      <c r="D14" s="30"/>
      <c r="E14" s="30"/>
      <c r="F14" s="4" t="s">
        <v>38</v>
      </c>
      <c r="G14" s="31"/>
      <c r="H14" s="30"/>
      <c r="I14" s="30"/>
      <c r="J14" s="30"/>
      <c r="K14" s="30"/>
      <c r="L14" s="32"/>
      <c r="M14" s="11">
        <v>23.9</v>
      </c>
      <c r="N14" s="11">
        <v>24.5</v>
      </c>
      <c r="O14" s="11">
        <v>25.1</v>
      </c>
      <c r="P14" s="11">
        <v>24.4</v>
      </c>
      <c r="Q14" s="47">
        <v>24.8</v>
      </c>
      <c r="R14" s="10"/>
      <c r="S14" s="10">
        <v>24.6</v>
      </c>
      <c r="T14" s="47">
        <v>25.1</v>
      </c>
      <c r="U14" s="16">
        <f>AVERAGE(M14:Q14,T14:T14)</f>
        <v>24.633333333333336</v>
      </c>
      <c r="V14" s="16">
        <v>0.8</v>
      </c>
      <c r="W14" s="16">
        <f t="shared" si="1"/>
        <v>25.433333333333337</v>
      </c>
    </row>
    <row r="15" spans="1:23" ht="20" customHeight="1">
      <c r="A15" s="5">
        <v>21</v>
      </c>
      <c r="B15" s="6">
        <v>45</v>
      </c>
      <c r="C15" s="30"/>
      <c r="D15" s="30"/>
      <c r="E15" s="4" t="s">
        <v>39</v>
      </c>
      <c r="F15" s="4" t="s">
        <v>40</v>
      </c>
      <c r="G15" s="31"/>
      <c r="H15" s="4" t="s">
        <v>41</v>
      </c>
      <c r="I15" s="4" t="s">
        <v>42</v>
      </c>
      <c r="J15" s="4" t="s">
        <v>35</v>
      </c>
      <c r="K15" s="4" t="s">
        <v>36</v>
      </c>
      <c r="L15" s="32"/>
      <c r="M15" s="11">
        <v>12.6</v>
      </c>
      <c r="N15" s="11">
        <v>14.8</v>
      </c>
      <c r="O15" s="11"/>
      <c r="P15" s="11">
        <v>14.6</v>
      </c>
      <c r="Q15" s="11">
        <v>16</v>
      </c>
      <c r="R15" s="11"/>
      <c r="S15" s="11">
        <v>14</v>
      </c>
      <c r="T15" s="47">
        <v>14.5</v>
      </c>
      <c r="U15" s="16">
        <f>AVERAGE(M15:T15)</f>
        <v>14.416666666666666</v>
      </c>
      <c r="V15" s="16">
        <v>0.5</v>
      </c>
      <c r="W15" s="16">
        <f t="shared" si="1"/>
        <v>14.916666666666666</v>
      </c>
    </row>
    <row r="16" spans="1:23">
      <c r="A16" s="7"/>
      <c r="L16" s="14"/>
    </row>
    <row r="17" spans="1:13">
      <c r="A17" s="8"/>
      <c r="L17" s="14"/>
      <c r="M17" s="29" t="s">
        <v>60</v>
      </c>
    </row>
    <row r="18" spans="1:13">
      <c r="A18" s="8"/>
      <c r="L18" s="14"/>
    </row>
    <row r="19" spans="1:13">
      <c r="A19" s="7"/>
      <c r="L19" s="14"/>
    </row>
    <row r="20" spans="1:13">
      <c r="A20" s="7"/>
      <c r="L20" s="14"/>
    </row>
    <row r="21" spans="1:13">
      <c r="A21" s="7"/>
      <c r="L21" s="14"/>
    </row>
    <row r="22" spans="1:13">
      <c r="A22" s="7"/>
      <c r="L22" s="14"/>
    </row>
    <row r="23" spans="1:13">
      <c r="A23" s="7"/>
      <c r="L23" s="14"/>
    </row>
    <row r="24" spans="1:13">
      <c r="A24" s="7"/>
      <c r="L24" s="14"/>
    </row>
    <row r="25" spans="1:13">
      <c r="A25" s="8"/>
      <c r="L25" s="14"/>
    </row>
    <row r="26" spans="1:13">
      <c r="A26" s="8"/>
      <c r="L26" s="14"/>
    </row>
    <row r="27" spans="1:13">
      <c r="L27" s="14"/>
    </row>
  </sheetData>
  <mergeCells count="36">
    <mergeCell ref="B1:L1"/>
    <mergeCell ref="M1:T1"/>
    <mergeCell ref="B9:L9"/>
    <mergeCell ref="M9:W9"/>
    <mergeCell ref="C3:C5"/>
    <mergeCell ref="C6:C8"/>
    <mergeCell ref="E3:E4"/>
    <mergeCell ref="E6:E7"/>
    <mergeCell ref="G3:G8"/>
    <mergeCell ref="I3:I4"/>
    <mergeCell ref="I6:I7"/>
    <mergeCell ref="L3:L8"/>
    <mergeCell ref="E10:E11"/>
    <mergeCell ref="E13:E14"/>
    <mergeCell ref="C10:C12"/>
    <mergeCell ref="C13:C15"/>
    <mergeCell ref="D3:D5"/>
    <mergeCell ref="D6:D8"/>
    <mergeCell ref="D10:D12"/>
    <mergeCell ref="D13:D15"/>
    <mergeCell ref="H3:H4"/>
    <mergeCell ref="H6:H7"/>
    <mergeCell ref="H10:H11"/>
    <mergeCell ref="H13:H14"/>
    <mergeCell ref="G10:G15"/>
    <mergeCell ref="I10:I11"/>
    <mergeCell ref="I13:I14"/>
    <mergeCell ref="J3:J4"/>
    <mergeCell ref="J6:J7"/>
    <mergeCell ref="J10:J11"/>
    <mergeCell ref="J13:J14"/>
    <mergeCell ref="L10:L15"/>
    <mergeCell ref="K3:K4"/>
    <mergeCell ref="K6:K7"/>
    <mergeCell ref="K10:K11"/>
    <mergeCell ref="K13:K14"/>
  </mergeCells>
  <phoneticPr fontId="10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34c87397-5fc1-491e-85e7-d6110dbe9cbd" ContentTypeId="0x0101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1c5aaf6-e6ce-465b-b873-5148d2a4c105">5AIRPNAIUNRU-1328258698-26144</_dlc_DocId>
    <HideFromDelve xmlns="71c5aaf6-e6ce-465b-b873-5148d2a4c105" xsi:nil="true"/>
    <Information xmlns="3b34c8f0-1ef5-4d1e-bb66-517ce7fe7356" xsi:nil="true"/>
    <_dlc_DocIdUrl xmlns="71c5aaf6-e6ce-465b-b873-5148d2a4c105">
      <Url>https://nokia.sharepoint.com/sites/c5g/5gradio/_layouts/15/DocIdRedir.aspx?ID=5AIRPNAIUNRU-1328258698-26144</Url>
      <Description>5AIRPNAIUNRU-1328258698-26144</Description>
    </_dlc_DocIdUrl>
    <lcf76f155ced4ddcb4097134ff3c332f xmlns="0b6aed8e-0313-4d17-80ff-d0e5da4931c5">
      <Terms xmlns="http://schemas.microsoft.com/office/infopath/2007/PartnerControls"/>
    </lcf76f155ced4ddcb4097134ff3c332f>
    <TaxCatchAll xmlns="71c5aaf6-e6ce-465b-b873-5148d2a4c105" xsi:nil="true"/>
    <Associated_x0020_Task xmlns="3b34c8f0-1ef5-4d1e-bb66-517ce7fe7356" xsi:nil="true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E5007003D3004E92B8EDD86D20E8CD" ma:contentTypeVersion="33" ma:contentTypeDescription="Create a new document." ma:contentTypeScope="" ma:versionID="bb31f2aeffd767ae60b1dba84ef94a6f">
  <xsd:schema xmlns:xsd="http://www.w3.org/2001/XMLSchema" xmlns:xs="http://www.w3.org/2001/XMLSchema" xmlns:p="http://schemas.microsoft.com/office/2006/metadata/properties" xmlns:ns2="71c5aaf6-e6ce-465b-b873-5148d2a4c105" xmlns:ns3="3b34c8f0-1ef5-4d1e-bb66-517ce7fe7356" xmlns:ns4="0b6aed8e-0313-4d17-80ff-d0e5da4931c5" targetNamespace="http://schemas.microsoft.com/office/2006/metadata/properties" ma:root="true" ma:fieldsID="054bf35a05ef194a6d33a89ec81c7f6a" ns2:_="" ns3:_="" ns4:_="">
    <xsd:import namespace="71c5aaf6-e6ce-465b-b873-5148d2a4c105"/>
    <xsd:import namespace="3b34c8f0-1ef5-4d1e-bb66-517ce7fe7356"/>
    <xsd:import namespace="0b6aed8e-0313-4d17-80ff-d0e5da4931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HideFromDelve" minOccurs="0"/>
                <xsd:element ref="ns3:Information" minOccurs="0"/>
                <xsd:element ref="ns3:Associated_x0020_Task" minOccurs="0"/>
                <xsd:element ref="ns4:MediaServiceMetadata" minOccurs="0"/>
                <xsd:element ref="ns4:MediaServiceFastMetadata" minOccurs="0"/>
                <xsd:element ref="ns3:SharedWithUsers" minOccurs="0"/>
                <xsd:element ref="ns3:SharedWithDetail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2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5aaf6-e6ce-465b-b873-5148d2a4c10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ideFromDelve" ma:index="11" nillable="true" ma:displayName="HideFromDelve" ma:default="0" ma:internalName="HideFromDelve">
      <xsd:simpleType>
        <xsd:restriction base="dms:Boolean"/>
      </xsd:simpleType>
    </xsd:element>
    <xsd:element name="TaxCatchAll" ma:index="26" nillable="true" ma:displayName="Taxonomy Catch All Column" ma:hidden="true" ma:list="{5e7e0358-ff3a-47d0-9dac-4f7f999c176b}" ma:internalName="TaxCatchAll" ma:showField="CatchAllData" ma:web="3b34c8f0-1ef5-4d1e-bb66-517ce7fe73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34c8f0-1ef5-4d1e-bb66-517ce7fe7356" elementFormDefault="qualified">
    <xsd:import namespace="http://schemas.microsoft.com/office/2006/documentManagement/types"/>
    <xsd:import namespace="http://schemas.microsoft.com/office/infopath/2007/PartnerControls"/>
    <xsd:element name="Information" ma:index="12" nillable="true" ma:displayName="Information" ma:description="Add here comments or additional information about the file" ma:internalName="Information">
      <xsd:simpleType>
        <xsd:restriction base="dms:Note">
          <xsd:maxLength value="255"/>
        </xsd:restriction>
      </xsd:simpleType>
    </xsd:element>
    <xsd:element name="Associated_x0020_Task" ma:index="13" nillable="true" ma:displayName="C5G Task" ma:description="Task working on topic" ma:internalName="Associated_x0020_Task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2E Arch and Prot"/>
                    <xsd:enumeration value="5G Radio"/>
                    <xsd:enumeration value="LTE Radio"/>
                    <xsd:enumeration value="E2E CIoT"/>
                    <xsd:enumeration value="E2E Verticals"/>
                    <xsd:enumeration value="EPC"/>
                    <xsd:enumeration value="IMS"/>
                    <xsd:enumeration value="SEC"/>
                    <xsd:enumeration value="Network Management"/>
                    <xsd:enumeration value="Virtualization"/>
                    <xsd:enumeration value="MEC"/>
                    <xsd:enumeration value="None (handled in delegation)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aed8e-0313-4d17-80ff-d0e5da4931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4c87397-5fc1-491e-85e7-d6110dbe9c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35375B-1D28-4D0B-8912-FD4B10ECDF14}">
  <ds:schemaRefs/>
</ds:datastoreItem>
</file>

<file path=customXml/itemProps2.xml><?xml version="1.0" encoding="utf-8"?>
<ds:datastoreItem xmlns:ds="http://schemas.openxmlformats.org/officeDocument/2006/customXml" ds:itemID="{1FF30384-6CEF-452E-B0C9-3ED79C587644}">
  <ds:schemaRefs/>
</ds:datastoreItem>
</file>

<file path=customXml/itemProps3.xml><?xml version="1.0" encoding="utf-8"?>
<ds:datastoreItem xmlns:ds="http://schemas.openxmlformats.org/officeDocument/2006/customXml" ds:itemID="{38C2AD8B-A866-4CA2-B613-72530B5BABCC}">
  <ds:schemaRefs/>
</ds:datastoreItem>
</file>

<file path=customXml/itemProps4.xml><?xml version="1.0" encoding="utf-8"?>
<ds:datastoreItem xmlns:ds="http://schemas.openxmlformats.org/officeDocument/2006/customXml" ds:itemID="{BB0B9012-4DFE-4BDF-8559-6B3228D0F26B}">
  <ds:schemaRefs>
    <ds:schemaRef ds:uri="3b34c8f0-1ef5-4d1e-bb66-517ce7fe7356"/>
    <ds:schemaRef ds:uri="71c5aaf6-e6ce-465b-b873-5148d2a4c105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0b6aed8e-0313-4d17-80ff-d0e5da4931c5"/>
  </ds:schemaRefs>
</ds:datastoreItem>
</file>

<file path=customXml/itemProps5.xml><?xml version="1.0" encoding="utf-8"?>
<ds:datastoreItem xmlns:ds="http://schemas.openxmlformats.org/officeDocument/2006/customXml" ds:itemID="{7403ED27-3488-4A16-87C2-D8DD80179A7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Page</vt:lpstr>
      <vt:lpstr>Alignment Results</vt:lpstr>
      <vt:lpstr>Impairment Results</vt:lpstr>
      <vt:lpstr>'Cover Page'!OLE_LINK1</vt:lpstr>
      <vt:lpstr>'Cover Page'!OLE_LINK2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ebolinc</dc:creator>
  <cp:keywords>CTPClassification=CTP_NT</cp:keywords>
  <cp:lastModifiedBy>Apple_112 (Manasa)</cp:lastModifiedBy>
  <dcterms:created xsi:type="dcterms:W3CDTF">2007-12-10T15:13:00Z</dcterms:created>
  <dcterms:modified xsi:type="dcterms:W3CDTF">2024-08-13T00:51:40Z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new_ms_pID_72543">
    <vt:lpwstr>(3)xQoW5h+S3D1fUNfd9wvDi/wiEafG5JDwq9b6HeAyt5C1n6k6MEBc7a6SQueJtufPffSSTdGg_x000d_
WzSHhu2Qobep7O3coV5MJCQiCUj+MSjuX9vx8l+j7NlpCzIGM1IYTLvAmWbdafwXDf4WpAI3_x000d_
rYzt+2inCMC/w9croxxPeEZvFHRwab90rEUkS69ORVNPwEy2THK0ZZ8oWPNySTrY83JA0mC5_x000d_
bqVJRttpiB/0k1UiEe</vt:lpwstr>
  </property>
  <property fmtid="{D5CDD505-2E9C-101B-9397-08002B2CF9AE}" pid="4" name="_new_ms_pID_725431">
    <vt:lpwstr>RHyWWdKFmCShyrGZITE6W9jB9Qt5PpapJP0UxNwYpIjS0iTDxY35dP_x000d_
zuRdyhe4/LJPn/qiwtK8p2b0n/xn3zmaR85R5V70WyEHoTpnLT/G8tcDVZkIRk9MBV/hv4AA_x000d_
059ypXkks1DjgBD2wWt7obykTCBY6kpiYkRDdqQYySk7m2MTBHtQ2iFxFD54TIYyDNd8mPUE_x000d_
NQnORKjdOlTfFnuBfugr2AhK4KlmVgkwpG/W</vt:lpwstr>
  </property>
  <property fmtid="{D5CDD505-2E9C-101B-9397-08002B2CF9AE}" pid="5" name="_new_ms_pID_725432">
    <vt:lpwstr>EuSnAn2PjHkfG0mCf9PkPvO23+FF0OMgCIQP_x000d_
2OxcSRb7UHJftd/CMvTLwlgZEy1k56uyUNyV+EYGbZxXaUl57Ks=</vt:lpwstr>
  </property>
  <property fmtid="{D5CDD505-2E9C-101B-9397-08002B2CF9AE}" pid="6" name="NSCPROP_SA">
    <vt:lpwstr>E:\NRLLS\Picture\Summary_results_for_NR_case3a_3b.xlsx</vt:lpwstr>
  </property>
  <property fmtid="{D5CDD505-2E9C-101B-9397-08002B2CF9AE}" pid="7" name="TitusGUID">
    <vt:lpwstr>3d8d9ac1-0bab-4fc9-8275-29280ed6b60a</vt:lpwstr>
  </property>
  <property fmtid="{D5CDD505-2E9C-101B-9397-08002B2CF9AE}" pid="8" name="CTP_TimeStamp">
    <vt:lpwstr>2019-02-28 06:28:51Z</vt:lpwstr>
  </property>
  <property fmtid="{D5CDD505-2E9C-101B-9397-08002B2CF9AE}" pid="9" name="CTP_BU">
    <vt:lpwstr>NA</vt:lpwstr>
  </property>
  <property fmtid="{D5CDD505-2E9C-101B-9397-08002B2CF9AE}" pid="10" name="CTP_IDSID">
    <vt:lpwstr>NA</vt:lpwstr>
  </property>
  <property fmtid="{D5CDD505-2E9C-101B-9397-08002B2CF9AE}" pid="11" name="CTP_WWID">
    <vt:lpwstr>NA</vt:lpwstr>
  </property>
  <property fmtid="{D5CDD505-2E9C-101B-9397-08002B2CF9AE}" pid="12" name="_2015_ms_pID_725343">
    <vt:lpwstr>(3)hVtAmbuRHx0hxxhG+foP3JHgmpNet0aSMhIuf3ACg5WM5FkiEC/hSVdV1pBoosYXpnczO6vd_x000d_
zQGXFi+/nTPmB0PR3PwJqLtEuhB8eOllBoIhoIhLdxSLJUIMDYfNaOuzR1TZWFS8Dop1NQOw_x000d_
yAwOFAGzX11BaWYIW/RkLXZ9TNehMxdxNiC8L4+360D2kY80iVe2qT/TFpUsVmwlvcUs+CpF_x000d_
qRSja1RC9hMuzW+mgT</vt:lpwstr>
  </property>
  <property fmtid="{D5CDD505-2E9C-101B-9397-08002B2CF9AE}" pid="13" name="_2015_ms_pID_7253431">
    <vt:lpwstr>Z7mGBcJ5wNIobqXPkI1Ki429CQZnwq53Llg3rHee+3qeOLiWotzk9y_x000d_
GUKm/j8xkstxOFYMaoBK0MQFKMa7JXhAGJzH+oZUKiTSp/01JRUM/hlABW3MhSyfD6tP6QAt_x000d_
Y0ksXAGjX7CerGY9+GXG01/jrFy3m2fieqjyacShsd6+6WYE9rb07sRfLg1SMRHZHkd9ZzKv_x000d_
SHH6aGG/fzBr2FETE0PAkGzGQg03/eMBg2cd</vt:lpwstr>
  </property>
  <property fmtid="{D5CDD505-2E9C-101B-9397-08002B2CF9AE}" pid="14" name="_2015_ms_pID_7253432">
    <vt:lpwstr>CVdswWd1cItWwVVMVmGzDzE=</vt:lpwstr>
  </property>
  <property fmtid="{D5CDD505-2E9C-101B-9397-08002B2CF9AE}" pid="15" name="CTPClassification">
    <vt:lpwstr>CTP_NT</vt:lpwstr>
  </property>
  <property fmtid="{D5CDD505-2E9C-101B-9397-08002B2CF9AE}" pid="16" name="KSOProductBuildVer">
    <vt:lpwstr>2052-11.8.2.10393</vt:lpwstr>
  </property>
  <property fmtid="{D5CDD505-2E9C-101B-9397-08002B2CF9AE}" pid="17" name="MSIP_Label_83bcef13-7cac-433f-ba1d-47a323951816_Enabled">
    <vt:lpwstr>true</vt:lpwstr>
  </property>
  <property fmtid="{D5CDD505-2E9C-101B-9397-08002B2CF9AE}" pid="18" name="MSIP_Label_83bcef13-7cac-433f-ba1d-47a323951816_SetDate">
    <vt:lpwstr>2023-08-18T10:29:01Z</vt:lpwstr>
  </property>
  <property fmtid="{D5CDD505-2E9C-101B-9397-08002B2CF9AE}" pid="19" name="MSIP_Label_83bcef13-7cac-433f-ba1d-47a323951816_Method">
    <vt:lpwstr>Privileged</vt:lpwstr>
  </property>
  <property fmtid="{D5CDD505-2E9C-101B-9397-08002B2CF9AE}" pid="20" name="MSIP_Label_83bcef13-7cac-433f-ba1d-47a323951816_Name">
    <vt:lpwstr>MTK_Unclassified</vt:lpwstr>
  </property>
  <property fmtid="{D5CDD505-2E9C-101B-9397-08002B2CF9AE}" pid="21" name="MSIP_Label_83bcef13-7cac-433f-ba1d-47a323951816_SiteId">
    <vt:lpwstr>a7687ede-7a6b-4ef6-bace-642f677fbe31</vt:lpwstr>
  </property>
  <property fmtid="{D5CDD505-2E9C-101B-9397-08002B2CF9AE}" pid="22" name="MSIP_Label_83bcef13-7cac-433f-ba1d-47a323951816_ActionId">
    <vt:lpwstr>35f4e7cd-4cc3-42af-8435-44f309622915</vt:lpwstr>
  </property>
  <property fmtid="{D5CDD505-2E9C-101B-9397-08002B2CF9AE}" pid="23" name="MSIP_Label_83bcef13-7cac-433f-ba1d-47a323951816_ContentBits">
    <vt:lpwstr>0</vt:lpwstr>
  </property>
  <property fmtid="{D5CDD505-2E9C-101B-9397-08002B2CF9AE}" pid="24" name="MediaServiceImageTags">
    <vt:lpwstr/>
  </property>
  <property fmtid="{D5CDD505-2E9C-101B-9397-08002B2CF9AE}" pid="25" name="ContentTypeId">
    <vt:lpwstr>0x01010000E5007003D3004E92B8EDD86D20E8CD</vt:lpwstr>
  </property>
  <property fmtid="{D5CDD505-2E9C-101B-9397-08002B2CF9AE}" pid="26" name="_dlc_DocIdItemGuid">
    <vt:lpwstr>844db0b0-91e3-4669-80dc-f7a8a7cbc888</vt:lpwstr>
  </property>
  <property fmtid="{D5CDD505-2E9C-101B-9397-08002B2CF9AE}" pid="27" name="_readonly">
    <vt:lpwstr/>
  </property>
  <property fmtid="{D5CDD505-2E9C-101B-9397-08002B2CF9AE}" pid="28" name="_change">
    <vt:lpwstr/>
  </property>
  <property fmtid="{D5CDD505-2E9C-101B-9397-08002B2CF9AE}" pid="29" name="_full-control">
    <vt:lpwstr/>
  </property>
  <property fmtid="{D5CDD505-2E9C-101B-9397-08002B2CF9AE}" pid="30" name="sflag">
    <vt:lpwstr>1708655202</vt:lpwstr>
  </property>
</Properties>
</file>