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ocuments\2020_10 RAN1 emeeting\"/>
    </mc:Choice>
  </mc:AlternateContent>
  <xr:revisionPtr revIDLastSave="0" documentId="13_ncr:1_{2E759C35-9859-44CA-81BC-003C51903A9C}" xr6:coauthVersionLast="45" xr6:coauthVersionMax="45" xr10:uidLastSave="{00000000-0000-0000-0000-000000000000}"/>
  <bookViews>
    <workbookView xWindow="28230" yWindow="0" windowWidth="23190" windowHeight="21435" xr2:uid="{00000000-000D-0000-FFFF-FFFF00000000}"/>
  </bookViews>
  <sheets>
    <sheet name="FR1 FDD" sheetId="5" r:id="rId1"/>
    <sheet name="FR1 TDD" sheetId="6" r:id="rId2"/>
    <sheet name="FR2 TDD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6" l="1"/>
  <c r="C342" i="6"/>
  <c r="C343" i="6"/>
  <c r="C344" i="6"/>
  <c r="C345" i="6"/>
  <c r="C346" i="6"/>
  <c r="C347" i="6"/>
  <c r="C348" i="6"/>
  <c r="C349" i="6"/>
  <c r="C340" i="6"/>
  <c r="C336" i="6"/>
  <c r="C337" i="6"/>
  <c r="C338" i="6"/>
  <c r="C335" i="6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05" i="6"/>
  <c r="C306" i="6"/>
  <c r="C307" i="6"/>
  <c r="C308" i="6"/>
  <c r="C309" i="6"/>
  <c r="C310" i="6"/>
  <c r="C311" i="6"/>
  <c r="C302" i="6"/>
  <c r="C298" i="6"/>
  <c r="C299" i="6"/>
  <c r="C300" i="6"/>
  <c r="C297" i="6"/>
  <c r="C265" i="6"/>
  <c r="C266" i="6"/>
  <c r="C267" i="6"/>
  <c r="C268" i="6"/>
  <c r="C269" i="6"/>
  <c r="C270" i="6"/>
  <c r="C271" i="6"/>
  <c r="C272" i="6"/>
  <c r="C273" i="6"/>
  <c r="C264" i="6"/>
  <c r="C260" i="6"/>
  <c r="C261" i="6"/>
  <c r="C262" i="6"/>
  <c r="C259" i="6"/>
  <c r="C246" i="6"/>
  <c r="C247" i="6"/>
  <c r="C248" i="6"/>
  <c r="C249" i="6"/>
  <c r="C250" i="6"/>
  <c r="C251" i="6"/>
  <c r="C252" i="6"/>
  <c r="C253" i="6"/>
  <c r="C254" i="6"/>
  <c r="C245" i="6"/>
  <c r="C241" i="6"/>
  <c r="C242" i="6"/>
  <c r="C243" i="6"/>
  <c r="C240" i="6"/>
  <c r="C227" i="6"/>
  <c r="C228" i="6"/>
  <c r="C229" i="6"/>
  <c r="C230" i="6"/>
  <c r="C231" i="6"/>
  <c r="C232" i="6"/>
  <c r="C233" i="6"/>
  <c r="C234" i="6"/>
  <c r="C235" i="6"/>
  <c r="C226" i="6"/>
  <c r="C222" i="6"/>
  <c r="C223" i="6"/>
  <c r="C224" i="6"/>
  <c r="C221" i="6"/>
  <c r="C298" i="4"/>
  <c r="C299" i="4"/>
  <c r="C300" i="4"/>
  <c r="C301" i="4"/>
  <c r="C302" i="4"/>
  <c r="C303" i="4"/>
  <c r="C304" i="4"/>
  <c r="C305" i="4"/>
  <c r="C306" i="4"/>
  <c r="C297" i="4"/>
  <c r="C292" i="4"/>
  <c r="C293" i="4"/>
  <c r="C294" i="4"/>
  <c r="C291" i="4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59" i="4"/>
  <c r="C260" i="4"/>
  <c r="C261" i="4"/>
  <c r="C262" i="4"/>
  <c r="C263" i="4"/>
  <c r="C264" i="4"/>
  <c r="C265" i="4"/>
  <c r="C266" i="4"/>
  <c r="C257" i="4"/>
  <c r="C252" i="4"/>
  <c r="C253" i="4"/>
  <c r="C254" i="4"/>
  <c r="C251" i="4"/>
  <c r="C238" i="4"/>
  <c r="C239" i="4"/>
  <c r="C240" i="4"/>
  <c r="C241" i="4"/>
  <c r="C242" i="4"/>
  <c r="C243" i="4"/>
  <c r="C244" i="4"/>
  <c r="C245" i="4"/>
  <c r="C246" i="4"/>
  <c r="C237" i="4"/>
  <c r="C232" i="4"/>
  <c r="C233" i="4"/>
  <c r="C234" i="4"/>
  <c r="C231" i="4"/>
  <c r="C218" i="4"/>
  <c r="C219" i="4"/>
  <c r="C220" i="4"/>
  <c r="C221" i="4"/>
  <c r="C222" i="4"/>
  <c r="C223" i="4"/>
  <c r="C224" i="4"/>
  <c r="C225" i="4"/>
  <c r="C226" i="4"/>
  <c r="C217" i="4"/>
  <c r="C212" i="4"/>
  <c r="C213" i="4"/>
  <c r="C214" i="4"/>
  <c r="C211" i="4"/>
  <c r="C198" i="4"/>
  <c r="C199" i="4"/>
  <c r="C200" i="4"/>
  <c r="C201" i="4"/>
  <c r="C202" i="4"/>
  <c r="C203" i="4"/>
  <c r="C204" i="4"/>
  <c r="C205" i="4"/>
  <c r="C206" i="4"/>
  <c r="C197" i="4"/>
  <c r="C192" i="4"/>
  <c r="C193" i="4"/>
  <c r="C194" i="4"/>
  <c r="C191" i="4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265" i="5"/>
  <c r="C266" i="5"/>
  <c r="C267" i="5"/>
  <c r="C268" i="5"/>
  <c r="C269" i="5"/>
  <c r="C270" i="5"/>
  <c r="C271" i="5"/>
  <c r="C272" i="5"/>
  <c r="C273" i="5"/>
  <c r="C264" i="5"/>
  <c r="C260" i="5"/>
  <c r="C261" i="5"/>
  <c r="C262" i="5"/>
  <c r="C259" i="5"/>
  <c r="C227" i="5"/>
  <c r="C228" i="5"/>
  <c r="C229" i="5"/>
  <c r="C230" i="5"/>
  <c r="C231" i="5"/>
  <c r="C232" i="5"/>
  <c r="C233" i="5"/>
  <c r="C234" i="5"/>
  <c r="C235" i="5"/>
  <c r="C226" i="5"/>
  <c r="C222" i="5"/>
  <c r="C223" i="5"/>
  <c r="C224" i="5"/>
  <c r="C221" i="5"/>
  <c r="C246" i="5"/>
  <c r="C247" i="5"/>
  <c r="C248" i="5"/>
  <c r="C249" i="5"/>
  <c r="C250" i="5"/>
  <c r="C251" i="5"/>
  <c r="C252" i="5"/>
  <c r="C253" i="5"/>
  <c r="C254" i="5"/>
  <c r="C245" i="5"/>
  <c r="C241" i="5"/>
  <c r="C242" i="5"/>
  <c r="C243" i="5"/>
  <c r="C240" i="5"/>
  <c r="C208" i="5"/>
  <c r="C209" i="5"/>
  <c r="C210" i="5"/>
  <c r="C211" i="5"/>
  <c r="C212" i="5"/>
  <c r="C213" i="5"/>
  <c r="C214" i="5"/>
  <c r="C215" i="5"/>
  <c r="C216" i="5"/>
  <c r="C207" i="5"/>
  <c r="C203" i="5"/>
  <c r="C204" i="5"/>
  <c r="C205" i="5"/>
  <c r="C202" i="5"/>
  <c r="C178" i="4"/>
  <c r="C179" i="4"/>
  <c r="C180" i="4"/>
  <c r="C181" i="4"/>
  <c r="C182" i="4"/>
  <c r="C183" i="4"/>
  <c r="C184" i="4"/>
  <c r="C185" i="4"/>
  <c r="C186" i="4"/>
  <c r="C177" i="4"/>
  <c r="C172" i="4"/>
  <c r="C173" i="4"/>
  <c r="C174" i="4"/>
  <c r="C171" i="4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09" i="6"/>
  <c r="C210" i="6"/>
  <c r="C211" i="6"/>
  <c r="C212" i="6"/>
  <c r="C213" i="6"/>
  <c r="C214" i="6"/>
  <c r="C215" i="6"/>
  <c r="C216" i="6"/>
  <c r="C207" i="6"/>
  <c r="C203" i="6"/>
  <c r="C204" i="6"/>
  <c r="C205" i="6"/>
  <c r="C202" i="6"/>
  <c r="C189" i="5"/>
  <c r="C190" i="5"/>
  <c r="C191" i="5"/>
  <c r="C192" i="5"/>
  <c r="C193" i="5"/>
  <c r="C194" i="5"/>
  <c r="C195" i="5"/>
  <c r="C196" i="5"/>
  <c r="C197" i="5"/>
  <c r="C188" i="5"/>
  <c r="C184" i="5"/>
  <c r="C185" i="5"/>
  <c r="C186" i="5"/>
  <c r="C183" i="5"/>
  <c r="C156" i="4"/>
  <c r="C187" i="6"/>
  <c r="C168" i="6"/>
  <c r="C179" i="5"/>
  <c r="C168" i="5"/>
  <c r="C206" i="5" l="1"/>
  <c r="C180" i="5"/>
  <c r="G286" i="4" l="1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291" i="4" s="1"/>
  <c r="G224" i="4"/>
  <c r="G213" i="4"/>
  <c r="G199" i="4"/>
  <c r="G239" i="4" s="1"/>
  <c r="G198" i="4"/>
  <c r="G238" i="4" s="1"/>
  <c r="G186" i="4"/>
  <c r="G206" i="4" s="1"/>
  <c r="G246" i="4" s="1"/>
  <c r="G185" i="4"/>
  <c r="G225" i="4" s="1"/>
  <c r="G183" i="4"/>
  <c r="G203" i="4" s="1"/>
  <c r="G243" i="4" s="1"/>
  <c r="G184" i="4"/>
  <c r="G204" i="4" s="1"/>
  <c r="G244" i="4" s="1"/>
  <c r="G182" i="4"/>
  <c r="G202" i="4" s="1"/>
  <c r="G242" i="4" s="1"/>
  <c r="G181" i="4"/>
  <c r="G201" i="4" s="1"/>
  <c r="G241" i="4" s="1"/>
  <c r="G180" i="4"/>
  <c r="G200" i="4" s="1"/>
  <c r="G240" i="4" s="1"/>
  <c r="G179" i="4"/>
  <c r="G219" i="4" s="1"/>
  <c r="G178" i="4"/>
  <c r="G218" i="4" s="1"/>
  <c r="G177" i="4"/>
  <c r="G217" i="4" s="1"/>
  <c r="G174" i="4"/>
  <c r="G214" i="4" s="1"/>
  <c r="G173" i="4"/>
  <c r="G193" i="4" s="1"/>
  <c r="G233" i="4" s="1"/>
  <c r="G172" i="4"/>
  <c r="G192" i="4" s="1"/>
  <c r="G232" i="4" s="1"/>
  <c r="G171" i="4"/>
  <c r="G191" i="4" s="1"/>
  <c r="G231" i="4" s="1"/>
  <c r="G311" i="6"/>
  <c r="G349" i="6" s="1"/>
  <c r="G292" i="6"/>
  <c r="G330" i="6" s="1"/>
  <c r="G291" i="6"/>
  <c r="G329" i="6" s="1"/>
  <c r="G290" i="6"/>
  <c r="G328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341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335" i="6" s="1"/>
  <c r="G242" i="6"/>
  <c r="G216" i="6"/>
  <c r="G254" i="6" s="1"/>
  <c r="G215" i="6"/>
  <c r="G253" i="6" s="1"/>
  <c r="G214" i="6"/>
  <c r="G252" i="6" s="1"/>
  <c r="G213" i="6"/>
  <c r="G232" i="6" s="1"/>
  <c r="G270" i="6" s="1"/>
  <c r="G212" i="6"/>
  <c r="G231" i="6" s="1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22" i="6" s="1"/>
  <c r="G260" i="6" s="1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60" i="5" s="1"/>
  <c r="G279" i="5" s="1"/>
  <c r="G221" i="5"/>
  <c r="G259" i="5" s="1"/>
  <c r="G278" i="5" s="1"/>
  <c r="G197" i="5"/>
  <c r="G254" i="5" s="1"/>
  <c r="G195" i="5"/>
  <c r="G252" i="5" s="1"/>
  <c r="G194" i="5"/>
  <c r="G251" i="5" s="1"/>
  <c r="G193" i="5"/>
  <c r="G250" i="5" s="1"/>
  <c r="G192" i="5"/>
  <c r="G230" i="5" s="1"/>
  <c r="G268" i="5" s="1"/>
  <c r="G287" i="5" s="1"/>
  <c r="G190" i="5"/>
  <c r="G228" i="5" s="1"/>
  <c r="G266" i="5" s="1"/>
  <c r="G285" i="5" s="1"/>
  <c r="G189" i="5"/>
  <c r="G208" i="5" s="1"/>
  <c r="G188" i="5"/>
  <c r="G226" i="5" s="1"/>
  <c r="G264" i="5" s="1"/>
  <c r="G283" i="5" s="1"/>
  <c r="G220" i="4" l="1"/>
  <c r="G211" i="4"/>
  <c r="G221" i="4"/>
  <c r="G226" i="4"/>
  <c r="G304" i="6"/>
  <c r="G342" i="6" s="1"/>
  <c r="G248" i="6"/>
  <c r="G221" i="6"/>
  <c r="G259" i="6" s="1"/>
  <c r="G235" i="6"/>
  <c r="G273" i="6" s="1"/>
  <c r="G327" i="6"/>
  <c r="G306" i="6"/>
  <c r="G344" i="6" s="1"/>
  <c r="G246" i="6"/>
  <c r="G316" i="6"/>
  <c r="G318" i="6"/>
  <c r="G249" i="6"/>
  <c r="G322" i="6"/>
  <c r="G228" i="6"/>
  <c r="G266" i="6" s="1"/>
  <c r="G251" i="6"/>
  <c r="G324" i="6"/>
  <c r="G214" i="5"/>
  <c r="G232" i="5"/>
  <c r="G270" i="5" s="1"/>
  <c r="G289" i="5" s="1"/>
  <c r="G212" i="5"/>
  <c r="G216" i="5"/>
  <c r="G235" i="5"/>
  <c r="G273" i="5" s="1"/>
  <c r="G292" i="5" s="1"/>
  <c r="G233" i="5"/>
  <c r="G271" i="5" s="1"/>
  <c r="G290" i="5" s="1"/>
  <c r="G246" i="5"/>
  <c r="G224" i="6"/>
  <c r="G262" i="6" s="1"/>
  <c r="G233" i="6"/>
  <c r="G271" i="6" s="1"/>
  <c r="G300" i="6"/>
  <c r="G338" i="6" s="1"/>
  <c r="G309" i="6"/>
  <c r="G347" i="6" s="1"/>
  <c r="G194" i="4"/>
  <c r="G234" i="4" s="1"/>
  <c r="G231" i="5"/>
  <c r="G269" i="5" s="1"/>
  <c r="G288" i="5" s="1"/>
  <c r="G213" i="5"/>
  <c r="G226" i="6"/>
  <c r="G264" i="6" s="1"/>
  <c r="G234" i="6"/>
  <c r="G272" i="6" s="1"/>
  <c r="G302" i="6"/>
  <c r="G340" i="6" s="1"/>
  <c r="G310" i="6"/>
  <c r="G348" i="6" s="1"/>
  <c r="G197" i="4"/>
  <c r="G237" i="4" s="1"/>
  <c r="G205" i="4"/>
  <c r="G245" i="4" s="1"/>
  <c r="G247" i="5"/>
  <c r="G207" i="5"/>
  <c r="G241" i="6"/>
  <c r="G250" i="6"/>
  <c r="G317" i="6"/>
  <c r="G326" i="6"/>
  <c r="G212" i="4"/>
  <c r="G222" i="4"/>
  <c r="G223" i="4"/>
  <c r="G227" i="5"/>
  <c r="G265" i="5" s="1"/>
  <c r="G284" i="5" s="1"/>
  <c r="G209" i="5"/>
  <c r="G211" i="5"/>
  <c r="G245" i="5"/>
  <c r="G249" i="5"/>
  <c r="G229" i="5"/>
  <c r="G267" i="5" s="1"/>
  <c r="G286" i="5" s="1"/>
  <c r="G210" i="5"/>
  <c r="F183" i="5" l="1"/>
  <c r="F272" i="4" l="1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94" i="4" s="1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306" i="4" s="1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217" i="4" s="1"/>
  <c r="F178" i="4"/>
  <c r="F198" i="4" s="1"/>
  <c r="F238" i="4" s="1"/>
  <c r="F179" i="4"/>
  <c r="F199" i="4" s="1"/>
  <c r="F239" i="4" s="1"/>
  <c r="F180" i="4"/>
  <c r="F200" i="4" s="1"/>
  <c r="F240" i="4" s="1"/>
  <c r="F181" i="4"/>
  <c r="F221" i="4" s="1"/>
  <c r="F182" i="4"/>
  <c r="F202" i="4" s="1"/>
  <c r="F242" i="4" s="1"/>
  <c r="F183" i="4"/>
  <c r="F203" i="4" s="1"/>
  <c r="F243" i="4" s="1"/>
  <c r="F184" i="4"/>
  <c r="F224" i="4" s="1"/>
  <c r="F185" i="4"/>
  <c r="F225" i="4" s="1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19" i="6" s="1"/>
  <c r="F283" i="6"/>
  <c r="F302" i="6" s="1"/>
  <c r="F340" i="6" s="1"/>
  <c r="F284" i="6"/>
  <c r="F303" i="6" s="1"/>
  <c r="F341" i="6" s="1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10" i="6" s="1"/>
  <c r="F348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27" i="6" s="1"/>
  <c r="F265" i="6" s="1"/>
  <c r="F209" i="6"/>
  <c r="F228" i="6" s="1"/>
  <c r="F266" i="6" s="1"/>
  <c r="F210" i="6"/>
  <c r="F248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324" i="6" l="1"/>
  <c r="F201" i="4"/>
  <c r="F241" i="4" s="1"/>
  <c r="F223" i="4"/>
  <c r="F222" i="4"/>
  <c r="F212" i="4"/>
  <c r="F282" i="6"/>
  <c r="F309" i="6"/>
  <c r="F347" i="6" s="1"/>
  <c r="F300" i="6"/>
  <c r="F338" i="6" s="1"/>
  <c r="F327" i="6"/>
  <c r="F233" i="6"/>
  <c r="F271" i="6" s="1"/>
  <c r="F229" i="6"/>
  <c r="F267" i="6" s="1"/>
  <c r="F224" i="6"/>
  <c r="F262" i="6" s="1"/>
  <c r="F263" i="6" s="1"/>
  <c r="F240" i="6"/>
  <c r="F247" i="6"/>
  <c r="F226" i="6"/>
  <c r="F264" i="6" s="1"/>
  <c r="F306" i="6"/>
  <c r="F344" i="6" s="1"/>
  <c r="F318" i="6"/>
  <c r="F204" i="4"/>
  <c r="F244" i="4" s="1"/>
  <c r="F220" i="4"/>
  <c r="F213" i="4"/>
  <c r="F301" i="5"/>
  <c r="F206" i="6"/>
  <c r="F276" i="4"/>
  <c r="F194" i="4"/>
  <c r="F234" i="4" s="1"/>
  <c r="F320" i="5"/>
  <c r="F234" i="6"/>
  <c r="F272" i="6" s="1"/>
  <c r="F251" i="6"/>
  <c r="F316" i="6"/>
  <c r="F242" i="6"/>
  <c r="F323" i="6"/>
  <c r="F231" i="4"/>
  <c r="F296" i="4"/>
  <c r="F205" i="4"/>
  <c r="F245" i="4" s="1"/>
  <c r="F197" i="4"/>
  <c r="F237" i="4" s="1"/>
  <c r="F256" i="4"/>
  <c r="F176" i="4"/>
  <c r="F211" i="4"/>
  <c r="F216" i="4" s="1"/>
  <c r="F219" i="4"/>
  <c r="F226" i="4"/>
  <c r="F218" i="4"/>
  <c r="F335" i="6"/>
  <c r="F254" i="6"/>
  <c r="F246" i="6"/>
  <c r="F326" i="6"/>
  <c r="F317" i="6"/>
  <c r="F298" i="6"/>
  <c r="F336" i="6" s="1"/>
  <c r="F250" i="6"/>
  <c r="F241" i="6"/>
  <c r="F330" i="6"/>
  <c r="F322" i="6"/>
  <c r="F249" i="6"/>
  <c r="F329" i="6"/>
  <c r="F321" i="6"/>
  <c r="F236" i="4" l="1"/>
  <c r="F320" i="6"/>
  <c r="F225" i="6"/>
  <c r="F244" i="6"/>
  <c r="F196" i="4"/>
  <c r="F339" i="6"/>
  <c r="F301" i="6"/>
  <c r="F189" i="5" l="1"/>
  <c r="F190" i="5"/>
  <c r="F191" i="5"/>
  <c r="F192" i="5"/>
  <c r="F193" i="5"/>
  <c r="F194" i="5"/>
  <c r="F195" i="5"/>
  <c r="F196" i="5"/>
  <c r="F197" i="5"/>
  <c r="D187" i="5"/>
  <c r="E187" i="5"/>
  <c r="F188" i="5"/>
  <c r="F186" i="5"/>
  <c r="F184" i="5"/>
  <c r="F185" i="5"/>
  <c r="F168" i="5"/>
  <c r="F215" i="5" l="1"/>
  <c r="W215" i="5" s="1"/>
  <c r="F234" i="5"/>
  <c r="F272" i="5" s="1"/>
  <c r="F291" i="5" s="1"/>
  <c r="W291" i="5" s="1"/>
  <c r="F253" i="5"/>
  <c r="W253" i="5" s="1"/>
  <c r="F241" i="5"/>
  <c r="W241" i="5" s="1"/>
  <c r="F203" i="5"/>
  <c r="W203" i="5" s="1"/>
  <c r="F222" i="5"/>
  <c r="F260" i="5" s="1"/>
  <c r="F279" i="5" s="1"/>
  <c r="F230" i="5"/>
  <c r="F268" i="5" s="1"/>
  <c r="F287" i="5" s="1"/>
  <c r="W287" i="5" s="1"/>
  <c r="F249" i="5"/>
  <c r="W249" i="5" s="1"/>
  <c r="F211" i="5"/>
  <c r="W211" i="5" s="1"/>
  <c r="F243" i="5"/>
  <c r="W243" i="5" s="1"/>
  <c r="F205" i="5"/>
  <c r="W205" i="5" s="1"/>
  <c r="F224" i="5"/>
  <c r="F262" i="5" s="1"/>
  <c r="F281" i="5" s="1"/>
  <c r="W281" i="5" s="1"/>
  <c r="F210" i="5"/>
  <c r="W210" i="5" s="1"/>
  <c r="F229" i="5"/>
  <c r="F267" i="5" s="1"/>
  <c r="F286" i="5" s="1"/>
  <c r="W286" i="5" s="1"/>
  <c r="F248" i="5"/>
  <c r="W248" i="5" s="1"/>
  <c r="F202" i="5"/>
  <c r="W202" i="5" s="1"/>
  <c r="F221" i="5"/>
  <c r="F259" i="5" s="1"/>
  <c r="F278" i="5" s="1"/>
  <c r="F240" i="5"/>
  <c r="W240" i="5" s="1"/>
  <c r="F213" i="5"/>
  <c r="F232" i="5"/>
  <c r="F270" i="5" s="1"/>
  <c r="F289" i="5" s="1"/>
  <c r="W289" i="5" s="1"/>
  <c r="F251" i="5"/>
  <c r="W251" i="5" s="1"/>
  <c r="F245" i="5"/>
  <c r="F207" i="5"/>
  <c r="F226" i="5"/>
  <c r="F264" i="5" s="1"/>
  <c r="F283" i="5" s="1"/>
  <c r="W283" i="5" s="1"/>
  <c r="F187" i="5"/>
  <c r="F247" i="5"/>
  <c r="W247" i="5" s="1"/>
  <c r="F209" i="5"/>
  <c r="W209" i="5" s="1"/>
  <c r="F228" i="5"/>
  <c r="F266" i="5" s="1"/>
  <c r="F285" i="5" s="1"/>
  <c r="W285" i="5" s="1"/>
  <c r="F233" i="5"/>
  <c r="F271" i="5" s="1"/>
  <c r="F290" i="5" s="1"/>
  <c r="W290" i="5" s="1"/>
  <c r="F252" i="5"/>
  <c r="W252" i="5" s="1"/>
  <c r="F214" i="5"/>
  <c r="W214" i="5" s="1"/>
  <c r="F250" i="5"/>
  <c r="W250" i="5" s="1"/>
  <c r="F231" i="5"/>
  <c r="F269" i="5" s="1"/>
  <c r="F288" i="5" s="1"/>
  <c r="W288" i="5" s="1"/>
  <c r="F212" i="5"/>
  <c r="W212" i="5" s="1"/>
  <c r="F223" i="5"/>
  <c r="F261" i="5" s="1"/>
  <c r="F280" i="5" s="1"/>
  <c r="W280" i="5" s="1"/>
  <c r="F242" i="5"/>
  <c r="W242" i="5" s="1"/>
  <c r="F204" i="5"/>
  <c r="W204" i="5" s="1"/>
  <c r="F216" i="5"/>
  <c r="F235" i="5"/>
  <c r="F273" i="5" s="1"/>
  <c r="F292" i="5" s="1"/>
  <c r="W292" i="5" s="1"/>
  <c r="F254" i="5"/>
  <c r="W254" i="5" s="1"/>
  <c r="F208" i="5"/>
  <c r="W208" i="5" s="1"/>
  <c r="F227" i="5"/>
  <c r="F265" i="5" s="1"/>
  <c r="F284" i="5" s="1"/>
  <c r="W284" i="5" s="1"/>
  <c r="F246" i="5"/>
  <c r="W246" i="5" s="1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E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 s="1"/>
  <c r="T296" i="4"/>
  <c r="S296" i="4"/>
  <c r="R296" i="4"/>
  <c r="Q296" i="4"/>
  <c r="Q308" i="4" s="1"/>
  <c r="P296" i="4"/>
  <c r="O296" i="4"/>
  <c r="M296" i="4"/>
  <c r="L296" i="4"/>
  <c r="L308" i="4" s="1"/>
  <c r="K296" i="4"/>
  <c r="J296" i="4"/>
  <c r="I296" i="4"/>
  <c r="H296" i="4"/>
  <c r="H308" i="4" s="1"/>
  <c r="G296" i="4"/>
  <c r="G308" i="4" s="1"/>
  <c r="E296" i="4"/>
  <c r="D296" i="4"/>
  <c r="D308" i="4" s="1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U288" i="4" s="1"/>
  <c r="T276" i="4"/>
  <c r="S276" i="4"/>
  <c r="R276" i="4"/>
  <c r="Q276" i="4"/>
  <c r="P276" i="4"/>
  <c r="O276" i="4"/>
  <c r="O288" i="4" s="1"/>
  <c r="M276" i="4"/>
  <c r="L276" i="4"/>
  <c r="L288" i="4" s="1"/>
  <c r="K276" i="4"/>
  <c r="J276" i="4"/>
  <c r="I276" i="4"/>
  <c r="H276" i="4"/>
  <c r="G276" i="4"/>
  <c r="E276" i="4"/>
  <c r="E288" i="4" s="1"/>
  <c r="D276" i="4"/>
  <c r="D288" i="4" s="1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 s="1"/>
  <c r="E267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 s="1"/>
  <c r="S256" i="4"/>
  <c r="R256" i="4"/>
  <c r="Q256" i="4"/>
  <c r="P256" i="4"/>
  <c r="O256" i="4"/>
  <c r="M256" i="4"/>
  <c r="L256" i="4"/>
  <c r="K256" i="4"/>
  <c r="K268" i="4" s="1"/>
  <c r="J256" i="4"/>
  <c r="I256" i="4"/>
  <c r="H256" i="4"/>
  <c r="G256" i="4"/>
  <c r="E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 s="1"/>
  <c r="E247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E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 s="1"/>
  <c r="E227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S228" i="4" s="1"/>
  <c r="R216" i="4"/>
  <c r="Q216" i="4"/>
  <c r="P216" i="4"/>
  <c r="O216" i="4"/>
  <c r="M216" i="4"/>
  <c r="L216" i="4"/>
  <c r="K216" i="4"/>
  <c r="J216" i="4"/>
  <c r="J228" i="4" s="1"/>
  <c r="I216" i="4"/>
  <c r="H216" i="4"/>
  <c r="G216" i="4"/>
  <c r="G228" i="4" s="1"/>
  <c r="E216" i="4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Q208" i="4" s="1"/>
  <c r="P196" i="4"/>
  <c r="O196" i="4"/>
  <c r="M196" i="4"/>
  <c r="L196" i="4"/>
  <c r="K196" i="4"/>
  <c r="J196" i="4"/>
  <c r="I196" i="4"/>
  <c r="H196" i="4"/>
  <c r="H208" i="4" s="1"/>
  <c r="G196" i="4"/>
  <c r="E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E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F351" i="6" s="1"/>
  <c r="E350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V351" i="6" s="1"/>
  <c r="U339" i="6"/>
  <c r="U351" i="6" s="1"/>
  <c r="T339" i="6"/>
  <c r="S339" i="6"/>
  <c r="Q339" i="6"/>
  <c r="Q351" i="6" s="1"/>
  <c r="P339" i="6"/>
  <c r="O339" i="6"/>
  <c r="N339" i="6"/>
  <c r="M339" i="6"/>
  <c r="M351" i="6" s="1"/>
  <c r="L339" i="6"/>
  <c r="L351" i="6" s="1"/>
  <c r="K339" i="6"/>
  <c r="J339" i="6"/>
  <c r="I339" i="6"/>
  <c r="I351" i="6" s="1"/>
  <c r="H339" i="6"/>
  <c r="G339" i="6"/>
  <c r="E339" i="6"/>
  <c r="E351" i="6" s="1"/>
  <c r="D339" i="6"/>
  <c r="C339" i="6"/>
  <c r="B339" i="6"/>
  <c r="W338" i="6"/>
  <c r="W337" i="6"/>
  <c r="W336" i="6"/>
  <c r="W335" i="6"/>
  <c r="V331" i="6"/>
  <c r="U331" i="6"/>
  <c r="T331" i="6"/>
  <c r="S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U320" i="6"/>
  <c r="T320" i="6"/>
  <c r="S320" i="6"/>
  <c r="S332" i="6" s="1"/>
  <c r="Q320" i="6"/>
  <c r="P320" i="6"/>
  <c r="O320" i="6"/>
  <c r="N320" i="6"/>
  <c r="M320" i="6"/>
  <c r="L320" i="6"/>
  <c r="K320" i="6"/>
  <c r="J320" i="6"/>
  <c r="J332" i="6" s="1"/>
  <c r="I320" i="6"/>
  <c r="H320" i="6"/>
  <c r="G320" i="6"/>
  <c r="E320" i="6"/>
  <c r="D320" i="6"/>
  <c r="C320" i="6"/>
  <c r="B320" i="6"/>
  <c r="B332" i="6" s="1"/>
  <c r="W319" i="6"/>
  <c r="W318" i="6"/>
  <c r="W317" i="6"/>
  <c r="W316" i="6"/>
  <c r="V312" i="6"/>
  <c r="U312" i="6"/>
  <c r="T312" i="6"/>
  <c r="S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F313" i="6" s="1"/>
  <c r="E312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U301" i="6"/>
  <c r="T301" i="6"/>
  <c r="S301" i="6"/>
  <c r="Q301" i="6"/>
  <c r="P301" i="6"/>
  <c r="O301" i="6"/>
  <c r="O313" i="6" s="1"/>
  <c r="N301" i="6"/>
  <c r="N313" i="6" s="1"/>
  <c r="M301" i="6"/>
  <c r="L301" i="6"/>
  <c r="K301" i="6"/>
  <c r="J301" i="6"/>
  <c r="I301" i="6"/>
  <c r="H301" i="6"/>
  <c r="G301" i="6"/>
  <c r="E301" i="6"/>
  <c r="E313" i="6" s="1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F294" i="6" s="1"/>
  <c r="E293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U282" i="6"/>
  <c r="T282" i="6"/>
  <c r="T294" i="6" s="1"/>
  <c r="S282" i="6"/>
  <c r="Q282" i="6"/>
  <c r="P282" i="6"/>
  <c r="O282" i="6"/>
  <c r="N282" i="6"/>
  <c r="M282" i="6"/>
  <c r="L282" i="6"/>
  <c r="K282" i="6"/>
  <c r="K294" i="6" s="1"/>
  <c r="J282" i="6"/>
  <c r="I282" i="6"/>
  <c r="H282" i="6"/>
  <c r="G282" i="6"/>
  <c r="E282" i="6"/>
  <c r="D282" i="6"/>
  <c r="C282" i="6"/>
  <c r="B282" i="6"/>
  <c r="W281" i="6"/>
  <c r="W280" i="6"/>
  <c r="W279" i="6"/>
  <c r="W278" i="6"/>
  <c r="V274" i="6"/>
  <c r="U274" i="6"/>
  <c r="T274" i="6"/>
  <c r="S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F275" i="6" s="1"/>
  <c r="E274" i="6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U275" i="6" s="1"/>
  <c r="T263" i="6"/>
  <c r="S263" i="6"/>
  <c r="Q263" i="6"/>
  <c r="P263" i="6"/>
  <c r="O263" i="6"/>
  <c r="N263" i="6"/>
  <c r="M263" i="6"/>
  <c r="L263" i="6"/>
  <c r="L275" i="6" s="1"/>
  <c r="K263" i="6"/>
  <c r="J263" i="6"/>
  <c r="I263" i="6"/>
  <c r="H263" i="6"/>
  <c r="G263" i="6"/>
  <c r="E263" i="6"/>
  <c r="D263" i="6"/>
  <c r="D275" i="6" s="1"/>
  <c r="C263" i="6"/>
  <c r="B263" i="6"/>
  <c r="W262" i="6"/>
  <c r="W261" i="6"/>
  <c r="W260" i="6"/>
  <c r="W259" i="6"/>
  <c r="V255" i="6"/>
  <c r="U255" i="6"/>
  <c r="T255" i="6"/>
  <c r="S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F256" i="6" s="1"/>
  <c r="E255" i="6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U244" i="6"/>
  <c r="T244" i="6"/>
  <c r="S244" i="6"/>
  <c r="Q244" i="6"/>
  <c r="P244" i="6"/>
  <c r="O244" i="6"/>
  <c r="O256" i="6" s="1"/>
  <c r="N244" i="6"/>
  <c r="N256" i="6" s="1"/>
  <c r="M244" i="6"/>
  <c r="L244" i="6"/>
  <c r="K244" i="6"/>
  <c r="J244" i="6"/>
  <c r="I244" i="6"/>
  <c r="H244" i="6"/>
  <c r="G244" i="6"/>
  <c r="E244" i="6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F237" i="6" s="1"/>
  <c r="E236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U237" i="6" s="1"/>
  <c r="T225" i="6"/>
  <c r="S225" i="6"/>
  <c r="Q225" i="6"/>
  <c r="P225" i="6"/>
  <c r="O225" i="6"/>
  <c r="O237" i="6" s="1"/>
  <c r="N225" i="6"/>
  <c r="M225" i="6"/>
  <c r="L225" i="6"/>
  <c r="L237" i="6" s="1"/>
  <c r="K225" i="6"/>
  <c r="J225" i="6"/>
  <c r="I225" i="6"/>
  <c r="H225" i="6"/>
  <c r="G225" i="6"/>
  <c r="E225" i="6"/>
  <c r="D225" i="6"/>
  <c r="C225" i="6"/>
  <c r="B225" i="6"/>
  <c r="W224" i="6"/>
  <c r="W223" i="6"/>
  <c r="W222" i="6"/>
  <c r="W221" i="6"/>
  <c r="V217" i="6"/>
  <c r="U217" i="6"/>
  <c r="T217" i="6"/>
  <c r="S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F218" i="6" s="1"/>
  <c r="E217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U206" i="6"/>
  <c r="U218" i="6" s="1"/>
  <c r="T206" i="6"/>
  <c r="S206" i="6"/>
  <c r="S218" i="6" s="1"/>
  <c r="Q206" i="6"/>
  <c r="Q218" i="6" s="1"/>
  <c r="P206" i="6"/>
  <c r="O206" i="6"/>
  <c r="N206" i="6"/>
  <c r="M206" i="6"/>
  <c r="L206" i="6"/>
  <c r="L218" i="6" s="1"/>
  <c r="K206" i="6"/>
  <c r="J206" i="6"/>
  <c r="J218" i="6" s="1"/>
  <c r="I206" i="6"/>
  <c r="I218" i="6" s="1"/>
  <c r="H206" i="6"/>
  <c r="G206" i="6"/>
  <c r="E206" i="6"/>
  <c r="D206" i="6"/>
  <c r="D218" i="6" s="1"/>
  <c r="C206" i="6"/>
  <c r="B206" i="6"/>
  <c r="B218" i="6" s="1"/>
  <c r="W205" i="6"/>
  <c r="W204" i="6"/>
  <c r="W203" i="6"/>
  <c r="W202" i="6"/>
  <c r="W316" i="5"/>
  <c r="W317" i="5"/>
  <c r="W318" i="5"/>
  <c r="W319" i="5"/>
  <c r="B320" i="5"/>
  <c r="C320" i="5"/>
  <c r="D320" i="5"/>
  <c r="E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D331" i="5"/>
  <c r="E331" i="5"/>
  <c r="F331" i="5"/>
  <c r="G331" i="5"/>
  <c r="H331" i="5"/>
  <c r="I331" i="5"/>
  <c r="J331" i="5"/>
  <c r="K331" i="5"/>
  <c r="K332" i="5" s="1"/>
  <c r="L331" i="5"/>
  <c r="M331" i="5"/>
  <c r="N331" i="5"/>
  <c r="O331" i="5"/>
  <c r="P331" i="5"/>
  <c r="Q331" i="5"/>
  <c r="R331" i="5"/>
  <c r="T331" i="5"/>
  <c r="T332" i="5" s="1"/>
  <c r="U331" i="5"/>
  <c r="V331" i="5"/>
  <c r="V198" i="6"/>
  <c r="U198" i="6"/>
  <c r="T198" i="6"/>
  <c r="S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F199" i="6" s="1"/>
  <c r="E198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U199" i="6" s="1"/>
  <c r="T187" i="6"/>
  <c r="T199" i="6" s="1"/>
  <c r="S187" i="6"/>
  <c r="Q187" i="6"/>
  <c r="P187" i="6"/>
  <c r="P199" i="6" s="1"/>
  <c r="O187" i="6"/>
  <c r="N187" i="6"/>
  <c r="M187" i="6"/>
  <c r="L187" i="6"/>
  <c r="L199" i="6" s="1"/>
  <c r="K187" i="6"/>
  <c r="K199" i="6" s="1"/>
  <c r="J187" i="6"/>
  <c r="I187" i="6"/>
  <c r="H187" i="6"/>
  <c r="H199" i="6" s="1"/>
  <c r="G187" i="6"/>
  <c r="E187" i="6"/>
  <c r="D187" i="6"/>
  <c r="D199" i="6" s="1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E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B168" i="6"/>
  <c r="W167" i="6"/>
  <c r="W166" i="6"/>
  <c r="W165" i="6"/>
  <c r="W164" i="6"/>
  <c r="V312" i="5"/>
  <c r="U312" i="5"/>
  <c r="T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E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E293" i="5"/>
  <c r="D293" i="5"/>
  <c r="C293" i="5"/>
  <c r="B293" i="5"/>
  <c r="V282" i="5"/>
  <c r="U282" i="5"/>
  <c r="T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E282" i="5"/>
  <c r="D282" i="5"/>
  <c r="C282" i="5"/>
  <c r="B282" i="5"/>
  <c r="W279" i="5"/>
  <c r="W278" i="5"/>
  <c r="V274" i="5"/>
  <c r="U274" i="5"/>
  <c r="T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E274" i="5"/>
  <c r="D274" i="5"/>
  <c r="C274" i="5"/>
  <c r="B274" i="5"/>
  <c r="V263" i="5"/>
  <c r="U263" i="5"/>
  <c r="T263" i="5"/>
  <c r="R263" i="5"/>
  <c r="Q263" i="5"/>
  <c r="Q275" i="5" s="1"/>
  <c r="P263" i="5"/>
  <c r="O263" i="5"/>
  <c r="N263" i="5"/>
  <c r="M263" i="5"/>
  <c r="L263" i="5"/>
  <c r="K263" i="5"/>
  <c r="J263" i="5"/>
  <c r="I263" i="5"/>
  <c r="I275" i="5" s="1"/>
  <c r="H263" i="5"/>
  <c r="G263" i="5"/>
  <c r="E263" i="5"/>
  <c r="D263" i="5"/>
  <c r="D275" i="5" s="1"/>
  <c r="C263" i="5"/>
  <c r="B263" i="5"/>
  <c r="V255" i="5"/>
  <c r="U255" i="5"/>
  <c r="T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E255" i="5"/>
  <c r="D255" i="5"/>
  <c r="C255" i="5"/>
  <c r="B255" i="5"/>
  <c r="W245" i="5"/>
  <c r="V244" i="5"/>
  <c r="U244" i="5"/>
  <c r="T244" i="5"/>
  <c r="R244" i="5"/>
  <c r="Q244" i="5"/>
  <c r="Q256" i="5" s="1"/>
  <c r="P244" i="5"/>
  <c r="O244" i="5"/>
  <c r="N244" i="5"/>
  <c r="M244" i="5"/>
  <c r="L244" i="5"/>
  <c r="K244" i="5"/>
  <c r="J244" i="5"/>
  <c r="I244" i="5"/>
  <c r="I256" i="5" s="1"/>
  <c r="H244" i="5"/>
  <c r="G244" i="5"/>
  <c r="E244" i="5"/>
  <c r="D244" i="5"/>
  <c r="C244" i="5"/>
  <c r="B244" i="5"/>
  <c r="V236" i="5"/>
  <c r="U236" i="5"/>
  <c r="T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E236" i="5"/>
  <c r="D236" i="5"/>
  <c r="C236" i="5"/>
  <c r="B236" i="5"/>
  <c r="W229" i="5"/>
  <c r="V225" i="5"/>
  <c r="U225" i="5"/>
  <c r="T225" i="5"/>
  <c r="R225" i="5"/>
  <c r="R237" i="5" s="1"/>
  <c r="Q225" i="5"/>
  <c r="P225" i="5"/>
  <c r="O225" i="5"/>
  <c r="N225" i="5"/>
  <c r="M225" i="5"/>
  <c r="L225" i="5"/>
  <c r="K225" i="5"/>
  <c r="J225" i="5"/>
  <c r="J237" i="5" s="1"/>
  <c r="I225" i="5"/>
  <c r="H225" i="5"/>
  <c r="G225" i="5"/>
  <c r="E225" i="5"/>
  <c r="D225" i="5"/>
  <c r="C225" i="5"/>
  <c r="B225" i="5"/>
  <c r="W222" i="5"/>
  <c r="V217" i="5"/>
  <c r="U217" i="5"/>
  <c r="T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E217" i="5"/>
  <c r="D217" i="5"/>
  <c r="C217" i="5"/>
  <c r="B217" i="5"/>
  <c r="W216" i="5"/>
  <c r="W213" i="5"/>
  <c r="V206" i="5"/>
  <c r="U206" i="5"/>
  <c r="T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E206" i="5"/>
  <c r="D206" i="5"/>
  <c r="B206" i="5"/>
  <c r="V198" i="5"/>
  <c r="U198" i="5"/>
  <c r="T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E168" i="5"/>
  <c r="D168" i="5"/>
  <c r="B168" i="5"/>
  <c r="W167" i="5"/>
  <c r="W166" i="5"/>
  <c r="W165" i="5"/>
  <c r="W164" i="5"/>
  <c r="C248" i="4" l="1"/>
  <c r="W269" i="5"/>
  <c r="W232" i="5"/>
  <c r="W224" i="5"/>
  <c r="W260" i="5"/>
  <c r="W267" i="5"/>
  <c r="W272" i="5"/>
  <c r="T218" i="6"/>
  <c r="N237" i="6"/>
  <c r="P256" i="6"/>
  <c r="E294" i="6"/>
  <c r="V294" i="6"/>
  <c r="H313" i="6"/>
  <c r="T332" i="6"/>
  <c r="L168" i="4"/>
  <c r="M218" i="6"/>
  <c r="V218" i="6"/>
  <c r="V332" i="6"/>
  <c r="B237" i="5"/>
  <c r="D168" i="4"/>
  <c r="E218" i="6"/>
  <c r="J248" i="4"/>
  <c r="S248" i="4"/>
  <c r="K218" i="6"/>
  <c r="H256" i="6"/>
  <c r="M294" i="6"/>
  <c r="K332" i="6"/>
  <c r="U168" i="4"/>
  <c r="O332" i="6"/>
  <c r="B275" i="5"/>
  <c r="K275" i="5"/>
  <c r="T275" i="5"/>
  <c r="H218" i="6"/>
  <c r="E256" i="6"/>
  <c r="M256" i="6"/>
  <c r="V256" i="6"/>
  <c r="H275" i="6"/>
  <c r="B294" i="6"/>
  <c r="J294" i="6"/>
  <c r="S294" i="6"/>
  <c r="M313" i="6"/>
  <c r="V313" i="6"/>
  <c r="I228" i="4"/>
  <c r="R228" i="4"/>
  <c r="B248" i="4"/>
  <c r="K248" i="4"/>
  <c r="T248" i="4"/>
  <c r="R308" i="4"/>
  <c r="C199" i="6"/>
  <c r="D237" i="6"/>
  <c r="D351" i="6"/>
  <c r="B228" i="4"/>
  <c r="C332" i="5"/>
  <c r="C218" i="6"/>
  <c r="N294" i="6"/>
  <c r="C332" i="6"/>
  <c r="D228" i="4"/>
  <c r="I308" i="4"/>
  <c r="G288" i="4"/>
  <c r="P288" i="4"/>
  <c r="C268" i="4"/>
  <c r="L268" i="4"/>
  <c r="U268" i="4"/>
  <c r="D268" i="4"/>
  <c r="M268" i="4"/>
  <c r="V268" i="4"/>
  <c r="E268" i="4"/>
  <c r="G208" i="4"/>
  <c r="P208" i="4"/>
  <c r="M188" i="4"/>
  <c r="V188" i="4"/>
  <c r="E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I332" i="5"/>
  <c r="B256" i="6"/>
  <c r="J256" i="6"/>
  <c r="S256" i="6"/>
  <c r="B268" i="4"/>
  <c r="F217" i="5"/>
  <c r="C199" i="5"/>
  <c r="H218" i="5"/>
  <c r="P218" i="5"/>
  <c r="O332" i="5"/>
  <c r="F293" i="5"/>
  <c r="P332" i="5"/>
  <c r="H332" i="5"/>
  <c r="T256" i="6"/>
  <c r="G294" i="6"/>
  <c r="O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O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E248" i="4"/>
  <c r="O248" i="4"/>
  <c r="I288" i="4"/>
  <c r="R288" i="4"/>
  <c r="C188" i="4"/>
  <c r="O188" i="4"/>
  <c r="E20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E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E228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O218" i="6"/>
  <c r="I237" i="6"/>
  <c r="Q237" i="6"/>
  <c r="C256" i="6"/>
  <c r="K256" i="6"/>
  <c r="C275" i="6"/>
  <c r="K275" i="6"/>
  <c r="T275" i="6"/>
  <c r="E275" i="6"/>
  <c r="M275" i="6"/>
  <c r="V275" i="6"/>
  <c r="E332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O275" i="6"/>
  <c r="I275" i="6"/>
  <c r="W255" i="6"/>
  <c r="I256" i="6"/>
  <c r="Q256" i="6"/>
  <c r="D256" i="6"/>
  <c r="L256" i="6"/>
  <c r="U256" i="6"/>
  <c r="W236" i="6"/>
  <c r="W225" i="6"/>
  <c r="E237" i="6"/>
  <c r="M237" i="6"/>
  <c r="V237" i="6"/>
  <c r="W206" i="6"/>
  <c r="W217" i="6"/>
  <c r="W198" i="6"/>
  <c r="M199" i="6"/>
  <c r="G199" i="6"/>
  <c r="O199" i="6"/>
  <c r="E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 s="1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E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E294" i="5"/>
  <c r="V294" i="5"/>
  <c r="M294" i="5"/>
  <c r="N294" i="5"/>
  <c r="O256" i="5"/>
  <c r="N256" i="5"/>
  <c r="G237" i="5"/>
  <c r="O237" i="5"/>
  <c r="N237" i="5"/>
  <c r="H237" i="5"/>
  <c r="P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P199" i="5"/>
  <c r="H199" i="5"/>
  <c r="G256" i="5"/>
  <c r="H256" i="5"/>
  <c r="P256" i="5"/>
  <c r="W206" i="5"/>
  <c r="W198" i="5"/>
  <c r="E199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P313" i="5"/>
  <c r="E313" i="5"/>
  <c r="M313" i="5"/>
  <c r="V313" i="5"/>
  <c r="F313" i="5"/>
  <c r="N313" i="5"/>
  <c r="G313" i="5"/>
  <c r="O313" i="5"/>
  <c r="I168" i="4"/>
  <c r="R168" i="4"/>
  <c r="J168" i="4"/>
  <c r="S168" i="4"/>
  <c r="E168" i="4"/>
  <c r="M168" i="4"/>
  <c r="V168" i="4"/>
  <c r="W156" i="4"/>
  <c r="F168" i="4"/>
  <c r="O168" i="4"/>
  <c r="W167" i="4"/>
  <c r="H168" i="4"/>
  <c r="Q168" i="4"/>
  <c r="N180" i="6"/>
  <c r="O180" i="6"/>
  <c r="P180" i="6"/>
  <c r="F180" i="6"/>
  <c r="W179" i="6"/>
  <c r="D180" i="6"/>
  <c r="L180" i="6"/>
  <c r="U180" i="6"/>
  <c r="E180" i="6"/>
  <c r="M180" i="6"/>
  <c r="V180" i="6"/>
  <c r="I199" i="5"/>
  <c r="Q199" i="5"/>
  <c r="D237" i="5"/>
  <c r="L237" i="5"/>
  <c r="U237" i="5"/>
  <c r="B256" i="5"/>
  <c r="J256" i="5"/>
  <c r="R256" i="5"/>
  <c r="E275" i="5"/>
  <c r="M275" i="5"/>
  <c r="V275" i="5"/>
  <c r="G294" i="5"/>
  <c r="O294" i="5"/>
  <c r="B313" i="5"/>
  <c r="J313" i="5"/>
  <c r="R313" i="5"/>
  <c r="B199" i="5"/>
  <c r="J199" i="5"/>
  <c r="R199" i="5"/>
  <c r="E237" i="5"/>
  <c r="M237" i="5"/>
  <c r="V237" i="5"/>
  <c r="C256" i="5"/>
  <c r="K256" i="5"/>
  <c r="T256" i="5"/>
  <c r="N275" i="5"/>
  <c r="H294" i="5"/>
  <c r="P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E256" i="5"/>
  <c r="M256" i="5"/>
  <c r="V256" i="5"/>
  <c r="H275" i="5"/>
  <c r="P275" i="5"/>
  <c r="C218" i="5"/>
  <c r="K218" i="5"/>
  <c r="T218" i="5"/>
  <c r="E218" i="5"/>
  <c r="M218" i="5"/>
  <c r="V218" i="5"/>
  <c r="D218" i="5"/>
  <c r="L218" i="5"/>
  <c r="U218" i="5"/>
  <c r="B218" i="5"/>
  <c r="J218" i="5"/>
  <c r="R218" i="5"/>
  <c r="J180" i="5"/>
  <c r="R180" i="5"/>
  <c r="T180" i="5"/>
  <c r="P180" i="5"/>
  <c r="H180" i="5"/>
  <c r="E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99" i="6" l="1"/>
  <c r="W288" i="4"/>
  <c r="W268" i="4"/>
  <c r="W208" i="4"/>
  <c r="W188" i="4"/>
  <c r="W351" i="6"/>
  <c r="W275" i="6"/>
  <c r="F294" i="5"/>
  <c r="F256" i="5"/>
  <c r="W225" i="5"/>
  <c r="F218" i="5"/>
  <c r="W263" i="5"/>
  <c r="F237" i="5"/>
  <c r="W236" i="5"/>
  <c r="W237" i="5" s="1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75" i="5" l="1"/>
  <c r="W101" i="5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E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140" i="6" l="1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  <c r="W84" i="4" l="1"/>
  <c r="W183" i="5"/>
  <c r="W187" i="5" s="1"/>
  <c r="W199" i="5" s="1"/>
  <c r="F19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<sst xmlns="http://schemas.openxmlformats.org/spreadsheetml/2006/main" count="1315" uniqueCount="97">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</sst>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80" activePane="bottomRight" state="frozen"/>
      <selection pane="topRight" activeCell="C1" sqref="C1"/>
      <selection pane="bottomLeft" activeCell="A2" sqref="A2"/>
      <selection pane="bottomRight" activeCell="C336" sqref="C336"/>
    </sheetView>
  </sheetViews>
  <sheetFormatPr defaultColWidth="9.140625" defaultRowHeight="11.25" outlineLevelRow="2" outlineLevelCol="1"/>
  <cols>
    <col min="1" max="1" width="52.42578125" style="6" customWidth="1"/>
    <col min="2" max="2" width="9.28515625" style="1" customWidth="1"/>
    <col min="3" max="5" width="9.28515625" style="1" customWidth="1" outlineLevel="1"/>
    <col min="6" max="6" width="9.28515625" style="36" customWidth="1" outlineLevel="1"/>
    <col min="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1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1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1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1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6.5384615384615374E-2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1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0.42767857142857146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0.9776785714285714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34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0.93700000000000006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0.94097142857142857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1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34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34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34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1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/>
      <c r="E164" s="12"/>
      <c r="F164" s="30">
        <v>0.25</v>
      </c>
      <c r="G164" s="30">
        <v>0.25</v>
      </c>
      <c r="H164" s="12"/>
      <c r="I164" s="12"/>
      <c r="J164" s="12"/>
      <c r="K164" s="13"/>
      <c r="L164" s="12"/>
      <c r="M164" s="13"/>
      <c r="N164" s="13"/>
      <c r="O164" s="13"/>
      <c r="P164" s="13"/>
      <c r="Q164" s="13"/>
      <c r="R164" s="19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/>
      <c r="E165" s="12"/>
      <c r="F165" s="30">
        <v>0.05</v>
      </c>
      <c r="G165" s="30">
        <v>0.05</v>
      </c>
      <c r="H165" s="12"/>
      <c r="I165" s="12"/>
      <c r="J165" s="12"/>
      <c r="K165" s="13"/>
      <c r="L165" s="12"/>
      <c r="M165" s="13"/>
      <c r="N165" s="12"/>
      <c r="O165" s="13"/>
      <c r="P165" s="13"/>
      <c r="Q165" s="13"/>
      <c r="R165" s="19"/>
      <c r="S165" s="13"/>
      <c r="T165" s="13"/>
      <c r="U165" s="13"/>
      <c r="V165" s="13"/>
      <c r="W165" s="15">
        <f t="shared" ref="W165:W167" si="60">AVERAGE(C165:V165)</f>
        <v>5.000000000000001E-2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/>
      <c r="E166" s="12"/>
      <c r="F166" s="30">
        <v>0.22500000000000001</v>
      </c>
      <c r="G166" s="30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/>
      <c r="Q166" s="13"/>
      <c r="R166" s="19"/>
      <c r="S166" s="13"/>
      <c r="T166" s="13"/>
      <c r="U166" s="13"/>
      <c r="V166" s="13"/>
      <c r="W166" s="15">
        <f t="shared" si="60"/>
        <v>0.24749999999999997</v>
      </c>
    </row>
    <row r="167" spans="1:23" outlineLevel="2">
      <c r="A167" s="2" t="s">
        <v>5</v>
      </c>
      <c r="B167" s="18">
        <v>0.2</v>
      </c>
      <c r="C167" s="12">
        <v>0.2</v>
      </c>
      <c r="D167" s="12"/>
      <c r="E167" s="12"/>
      <c r="F167" s="30">
        <v>0.2</v>
      </c>
      <c r="G167" s="30">
        <v>0.2</v>
      </c>
      <c r="H167" s="12"/>
      <c r="I167" s="12"/>
      <c r="J167" s="12"/>
      <c r="K167" s="13"/>
      <c r="L167" s="12"/>
      <c r="M167" s="13"/>
      <c r="N167" s="12"/>
      <c r="O167" s="13"/>
      <c r="P167" s="13"/>
      <c r="Q167" s="13"/>
      <c r="R167" s="19"/>
      <c r="S167" s="13"/>
      <c r="T167" s="13"/>
      <c r="U167" s="13"/>
      <c r="V167" s="13"/>
      <c r="W167" s="15">
        <f t="shared" si="60"/>
        <v>0.20000000000000004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1">SUM(C164:C167)</f>
        <v>0.79249999999999998</v>
      </c>
      <c r="D168" s="16">
        <f t="shared" ref="C168:R168" si="62">SUM(D164:D167)</f>
        <v>0</v>
      </c>
      <c r="E168" s="16">
        <f t="shared" si="62"/>
        <v>0</v>
      </c>
      <c r="F168" s="34">
        <f t="shared" si="62"/>
        <v>0.72500000000000009</v>
      </c>
      <c r="G168" s="16">
        <f t="shared" si="62"/>
        <v>0.72500000000000009</v>
      </c>
      <c r="H168" s="16">
        <f t="shared" si="62"/>
        <v>0</v>
      </c>
      <c r="I168" s="16">
        <f t="shared" si="62"/>
        <v>0</v>
      </c>
      <c r="J168" s="16">
        <f t="shared" si="62"/>
        <v>0</v>
      </c>
      <c r="K168" s="16">
        <f t="shared" si="62"/>
        <v>0</v>
      </c>
      <c r="L168" s="16">
        <f t="shared" si="62"/>
        <v>0</v>
      </c>
      <c r="M168" s="16">
        <f t="shared" si="62"/>
        <v>0</v>
      </c>
      <c r="N168" s="16">
        <f t="shared" si="62"/>
        <v>0</v>
      </c>
      <c r="O168" s="16">
        <f t="shared" si="62"/>
        <v>0</v>
      </c>
      <c r="P168" s="16">
        <f t="shared" si="62"/>
        <v>0</v>
      </c>
      <c r="Q168" s="16">
        <f t="shared" si="62"/>
        <v>0</v>
      </c>
      <c r="R168" s="16">
        <f t="shared" si="62"/>
        <v>0</v>
      </c>
      <c r="S168" s="16">
        <v>1</v>
      </c>
      <c r="T168" s="16">
        <f t="shared" ref="T168:W168" si="63">SUM(T164:T167)</f>
        <v>0</v>
      </c>
      <c r="U168" s="16">
        <f t="shared" si="63"/>
        <v>0</v>
      </c>
      <c r="V168" s="16">
        <f t="shared" si="63"/>
        <v>0</v>
      </c>
      <c r="W168" s="16">
        <f t="shared" si="63"/>
        <v>0.74750000000000005</v>
      </c>
    </row>
    <row r="169" spans="1:23" outlineLevel="2">
      <c r="A169" s="2" t="s">
        <v>7</v>
      </c>
      <c r="B169" s="18">
        <v>0.1</v>
      </c>
      <c r="C169" s="12">
        <v>0.06</v>
      </c>
      <c r="D169" s="12"/>
      <c r="E169" s="13"/>
      <c r="F169" s="30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64">AVERAGE(C169:V169)</f>
        <v>0.06</v>
      </c>
    </row>
    <row r="170" spans="1:23" outlineLevel="2">
      <c r="A170" s="2" t="s">
        <v>8</v>
      </c>
      <c r="B170" s="18">
        <v>0.04</v>
      </c>
      <c r="C170" s="12">
        <v>0.02</v>
      </c>
      <c r="D170" s="12"/>
      <c r="E170" s="13"/>
      <c r="F170" s="30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64"/>
        <v>0.02</v>
      </c>
    </row>
    <row r="171" spans="1:23" outlineLevel="2">
      <c r="A171" s="2" t="s">
        <v>9</v>
      </c>
      <c r="B171" s="18">
        <v>0.1</v>
      </c>
      <c r="C171" s="12">
        <v>0.05</v>
      </c>
      <c r="D171" s="12"/>
      <c r="E171" s="13"/>
      <c r="F171" s="30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64"/>
        <v>5.000000000000001E-2</v>
      </c>
    </row>
    <row r="172" spans="1:23" outlineLevel="2">
      <c r="A172" s="2" t="s">
        <v>10</v>
      </c>
      <c r="B172" s="18">
        <v>0.24</v>
      </c>
      <c r="C172" s="12">
        <v>0.12</v>
      </c>
      <c r="D172" s="12"/>
      <c r="E172" s="13"/>
      <c r="F172" s="30">
        <v>0.12</v>
      </c>
      <c r="G172" s="31">
        <v>0.12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64"/>
        <v>0.12</v>
      </c>
    </row>
    <row r="173" spans="1:23" outlineLevel="2">
      <c r="A173" s="2" t="s">
        <v>11</v>
      </c>
      <c r="B173" s="18">
        <v>0.1</v>
      </c>
      <c r="C173" s="12">
        <v>0.05</v>
      </c>
      <c r="D173" s="12"/>
      <c r="E173" s="13"/>
      <c r="F173" s="30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4"/>
        <v>5.000000000000001E-2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/>
      <c r="E174" s="13"/>
      <c r="F174" s="30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4"/>
        <v>7.0000000000000007E-2</v>
      </c>
    </row>
    <row r="175" spans="1:23" outlineLevel="2">
      <c r="A175" s="2" t="s">
        <v>13</v>
      </c>
      <c r="B175" s="18">
        <v>0.05</v>
      </c>
      <c r="C175" s="12">
        <v>0.05</v>
      </c>
      <c r="D175" s="12"/>
      <c r="E175" s="13"/>
      <c r="F175" s="30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4"/>
        <v>5.000000000000001E-2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/>
      <c r="E176" s="13"/>
      <c r="F176" s="30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64"/>
        <v>4.5000000000000005E-2</v>
      </c>
    </row>
    <row r="177" spans="1:23" outlineLevel="2">
      <c r="A177" s="2" t="s">
        <v>15</v>
      </c>
      <c r="B177" s="18">
        <v>0.05</v>
      </c>
      <c r="C177" s="12">
        <v>0.05</v>
      </c>
      <c r="D177" s="12"/>
      <c r="E177" s="13"/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64"/>
        <v>5.000000000000001E-2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/>
      <c r="E178" s="13"/>
      <c r="F178" s="30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64"/>
        <v>4.5000000000000005E-2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65">SUM(C169:C178)</f>
        <v>0.56000000000000005</v>
      </c>
      <c r="D179" s="16">
        <f t="shared" ref="C179:R179" si="66">SUM(D169:D178)</f>
        <v>0</v>
      </c>
      <c r="E179" s="16">
        <f t="shared" si="66"/>
        <v>0</v>
      </c>
      <c r="F179" s="34">
        <f t="shared" si="66"/>
        <v>0.55000000000000004</v>
      </c>
      <c r="G179" s="16">
        <f t="shared" si="66"/>
        <v>0.57000000000000006</v>
      </c>
      <c r="H179" s="16">
        <f t="shared" si="66"/>
        <v>0</v>
      </c>
      <c r="I179" s="16">
        <f t="shared" si="66"/>
        <v>0</v>
      </c>
      <c r="J179" s="16">
        <f t="shared" si="66"/>
        <v>0</v>
      </c>
      <c r="K179" s="16">
        <f t="shared" si="66"/>
        <v>0</v>
      </c>
      <c r="L179" s="16">
        <f t="shared" si="66"/>
        <v>0</v>
      </c>
      <c r="M179" s="16">
        <f t="shared" si="66"/>
        <v>0</v>
      </c>
      <c r="N179" s="16">
        <f t="shared" si="66"/>
        <v>0</v>
      </c>
      <c r="O179" s="16">
        <f t="shared" si="66"/>
        <v>0</v>
      </c>
      <c r="P179" s="16">
        <f t="shared" si="66"/>
        <v>0</v>
      </c>
      <c r="Q179" s="16">
        <f t="shared" si="66"/>
        <v>0</v>
      </c>
      <c r="R179" s="16">
        <f t="shared" si="66"/>
        <v>0</v>
      </c>
      <c r="S179" s="16">
        <v>0.51173999999999997</v>
      </c>
      <c r="T179" s="16">
        <f t="shared" ref="T179:W179" si="67">SUM(T169:T178)</f>
        <v>0</v>
      </c>
      <c r="U179" s="16">
        <f t="shared" si="67"/>
        <v>0</v>
      </c>
      <c r="V179" s="16">
        <f t="shared" si="67"/>
        <v>0</v>
      </c>
      <c r="W179" s="16">
        <f t="shared" si="67"/>
        <v>0.56000000000000005</v>
      </c>
    </row>
    <row r="180" spans="1:23">
      <c r="A180" s="3" t="s">
        <v>18</v>
      </c>
      <c r="B180" s="16">
        <f t="shared" ref="B180:R180" si="68">0.4*B168+0.6*B179</f>
        <v>1</v>
      </c>
      <c r="C180" s="16">
        <f t="shared" si="68"/>
        <v>0.65300000000000002</v>
      </c>
      <c r="D180" s="16">
        <f t="shared" si="68"/>
        <v>0</v>
      </c>
      <c r="E180" s="16">
        <f t="shared" si="68"/>
        <v>0</v>
      </c>
      <c r="F180" s="34">
        <f t="shared" si="68"/>
        <v>0.62000000000000011</v>
      </c>
      <c r="G180" s="16">
        <f t="shared" si="68"/>
        <v>0.63200000000000012</v>
      </c>
      <c r="H180" s="16">
        <f t="shared" si="68"/>
        <v>0</v>
      </c>
      <c r="I180" s="16">
        <f t="shared" si="68"/>
        <v>0</v>
      </c>
      <c r="J180" s="16">
        <f t="shared" si="68"/>
        <v>0</v>
      </c>
      <c r="K180" s="16">
        <f t="shared" si="68"/>
        <v>0</v>
      </c>
      <c r="L180" s="16">
        <f t="shared" si="68"/>
        <v>0</v>
      </c>
      <c r="M180" s="16">
        <f t="shared" si="68"/>
        <v>0</v>
      </c>
      <c r="N180" s="16">
        <f t="shared" si="68"/>
        <v>0</v>
      </c>
      <c r="O180" s="16">
        <f t="shared" si="68"/>
        <v>0</v>
      </c>
      <c r="P180" s="16">
        <f t="shared" si="68"/>
        <v>0</v>
      </c>
      <c r="Q180" s="16">
        <f t="shared" si="68"/>
        <v>0</v>
      </c>
      <c r="R180" s="16">
        <f t="shared" si="68"/>
        <v>0</v>
      </c>
      <c r="S180" s="16">
        <v>0.70704400000000001</v>
      </c>
      <c r="T180" s="16">
        <f t="shared" ref="T180:W180" si="69">0.4*T168+0.6*T179</f>
        <v>0</v>
      </c>
      <c r="U180" s="16">
        <f t="shared" si="69"/>
        <v>0</v>
      </c>
      <c r="V180" s="16">
        <f t="shared" si="69"/>
        <v>0</v>
      </c>
      <c r="W180" s="16">
        <f t="shared" si="69"/>
        <v>0.63500000000000001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f>C4*C164/B183</f>
        <v>0.25</v>
      </c>
      <c r="D183" s="12"/>
      <c r="E183" s="12"/>
      <c r="F183" s="30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/>
      <c r="Q183" s="13"/>
      <c r="R183" s="19"/>
      <c r="S183" s="13"/>
      <c r="T183" s="13"/>
      <c r="U183" s="13"/>
      <c r="V183" s="13"/>
      <c r="W183" s="15">
        <f>AVERAGE(C183:V183)</f>
        <v>0.23333333333333331</v>
      </c>
    </row>
    <row r="184" spans="1:23" outlineLevel="2">
      <c r="A184" s="2" t="s">
        <v>3</v>
      </c>
      <c r="B184" s="18">
        <v>0.1</v>
      </c>
      <c r="C184" s="12">
        <f t="shared" ref="C184:C186" si="70">C5*C165/B184</f>
        <v>5.000000000000001E-2</v>
      </c>
      <c r="D184" s="12"/>
      <c r="E184" s="12"/>
      <c r="F184" s="30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/>
      <c r="Q184" s="13"/>
      <c r="R184" s="19"/>
      <c r="S184" s="13"/>
      <c r="T184" s="13"/>
      <c r="U184" s="13"/>
      <c r="V184" s="13"/>
      <c r="W184" s="15">
        <f t="shared" ref="W184:W186" si="71">AVERAGE(C184:V184)</f>
        <v>5.000000000000001E-2</v>
      </c>
    </row>
    <row r="185" spans="1:23" outlineLevel="2">
      <c r="A185" s="2" t="s">
        <v>4</v>
      </c>
      <c r="B185" s="18">
        <v>0.45</v>
      </c>
      <c r="C185" s="12">
        <f t="shared" si="70"/>
        <v>0.29249999999999998</v>
      </c>
      <c r="D185" s="12"/>
      <c r="E185" s="12"/>
      <c r="F185" s="30">
        <f>F6*F46/B6</f>
        <v>0.18</v>
      </c>
      <c r="G185" s="30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/>
      <c r="Q185" s="13"/>
      <c r="R185" s="19"/>
      <c r="S185" s="13"/>
      <c r="T185" s="13"/>
      <c r="U185" s="13"/>
      <c r="V185" s="13"/>
      <c r="W185" s="15">
        <f t="shared" si="71"/>
        <v>0.23250000000000001</v>
      </c>
    </row>
    <row r="186" spans="1:23" outlineLevel="2">
      <c r="A186" s="2" t="s">
        <v>5</v>
      </c>
      <c r="B186" s="18">
        <v>0.2</v>
      </c>
      <c r="C186" s="12">
        <f t="shared" si="70"/>
        <v>0.20000000000000004</v>
      </c>
      <c r="D186" s="12"/>
      <c r="E186" s="12"/>
      <c r="F186" s="30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/>
      <c r="Q186" s="13"/>
      <c r="R186" s="19"/>
      <c r="S186" s="13"/>
      <c r="T186" s="13"/>
      <c r="U186" s="13"/>
      <c r="V186" s="13"/>
      <c r="W186" s="15">
        <f t="shared" si="71"/>
        <v>0.20000000000000004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R187" si="72">SUM(C183:C186)</f>
        <v>0.79250000000000009</v>
      </c>
      <c r="D187" s="16">
        <f t="shared" si="72"/>
        <v>0</v>
      </c>
      <c r="E187" s="16">
        <f t="shared" si="72"/>
        <v>0</v>
      </c>
      <c r="F187" s="34">
        <f t="shared" si="72"/>
        <v>0.68</v>
      </c>
      <c r="G187" s="16">
        <f t="shared" si="72"/>
        <v>0.67500000000000004</v>
      </c>
      <c r="H187" s="16">
        <f t="shared" si="72"/>
        <v>0</v>
      </c>
      <c r="I187" s="16">
        <f t="shared" si="72"/>
        <v>0</v>
      </c>
      <c r="J187" s="16">
        <f t="shared" si="72"/>
        <v>0</v>
      </c>
      <c r="K187" s="16">
        <f t="shared" si="72"/>
        <v>0</v>
      </c>
      <c r="L187" s="16">
        <f t="shared" si="72"/>
        <v>0</v>
      </c>
      <c r="M187" s="16">
        <f t="shared" si="72"/>
        <v>0</v>
      </c>
      <c r="N187" s="16">
        <f t="shared" si="72"/>
        <v>0</v>
      </c>
      <c r="O187" s="16">
        <f t="shared" si="72"/>
        <v>0</v>
      </c>
      <c r="P187" s="16">
        <f t="shared" si="72"/>
        <v>0</v>
      </c>
      <c r="Q187" s="16">
        <f t="shared" si="72"/>
        <v>0</v>
      </c>
      <c r="R187" s="16">
        <f t="shared" si="72"/>
        <v>0</v>
      </c>
      <c r="S187" s="16">
        <v>1</v>
      </c>
      <c r="T187" s="16">
        <f t="shared" ref="T187:W187" si="73">SUM(T183:T186)</f>
        <v>0</v>
      </c>
      <c r="U187" s="16">
        <f t="shared" si="73"/>
        <v>0</v>
      </c>
      <c r="V187" s="16">
        <f t="shared" si="73"/>
        <v>0</v>
      </c>
      <c r="W187" s="16">
        <f t="shared" si="73"/>
        <v>0.71583333333333343</v>
      </c>
    </row>
    <row r="188" spans="1:23" outlineLevel="2">
      <c r="A188" s="2" t="s">
        <v>7</v>
      </c>
      <c r="B188" s="18">
        <v>0.1</v>
      </c>
      <c r="C188" s="12">
        <f>C9*C169/B188</f>
        <v>1.1999999999999999E-2</v>
      </c>
      <c r="D188" s="12"/>
      <c r="E188" s="13"/>
      <c r="F188" s="30">
        <f t="shared" ref="F188:F197" si="74">F9*F49/B9</f>
        <v>0.01</v>
      </c>
      <c r="G188" s="37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75">AVERAGE(C188:V188)</f>
        <v>1.2000000000000002E-2</v>
      </c>
    </row>
    <row r="189" spans="1:23" outlineLevel="2">
      <c r="A189" s="2" t="s">
        <v>8</v>
      </c>
      <c r="B189" s="18">
        <v>0.04</v>
      </c>
      <c r="C189" s="12">
        <f t="shared" ref="C189:C197" si="76">C10*C170/B189</f>
        <v>4.0000000000000001E-3</v>
      </c>
      <c r="D189" s="12"/>
      <c r="E189" s="13"/>
      <c r="F189" s="30">
        <f t="shared" si="74"/>
        <v>4.0000000000000001E-3</v>
      </c>
      <c r="G189" s="37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75"/>
        <v>4.0000000000000001E-3</v>
      </c>
    </row>
    <row r="190" spans="1:23" outlineLevel="2">
      <c r="A190" s="2" t="s">
        <v>9</v>
      </c>
      <c r="B190" s="18">
        <v>0.1</v>
      </c>
      <c r="C190" s="12">
        <f t="shared" si="76"/>
        <v>0.01</v>
      </c>
      <c r="D190" s="12"/>
      <c r="E190" s="13"/>
      <c r="F190" s="30">
        <f t="shared" si="74"/>
        <v>0.01</v>
      </c>
      <c r="G190" s="31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75"/>
        <v>0.01</v>
      </c>
    </row>
    <row r="191" spans="1:23" outlineLevel="2">
      <c r="A191" s="2" t="s">
        <v>10</v>
      </c>
      <c r="B191" s="18">
        <v>0.24</v>
      </c>
      <c r="C191" s="12">
        <f t="shared" si="76"/>
        <v>0.06</v>
      </c>
      <c r="D191" s="12"/>
      <c r="E191" s="13"/>
      <c r="F191" s="30">
        <f t="shared" si="74"/>
        <v>7.1999999999999995E-2</v>
      </c>
      <c r="G191" s="37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75"/>
        <v>7.7333333333333337E-2</v>
      </c>
    </row>
    <row r="192" spans="1:23" outlineLevel="2">
      <c r="A192" s="2" t="s">
        <v>11</v>
      </c>
      <c r="B192" s="18">
        <v>0.1</v>
      </c>
      <c r="C192" s="12">
        <f t="shared" si="76"/>
        <v>0.01</v>
      </c>
      <c r="D192" s="12"/>
      <c r="E192" s="13"/>
      <c r="F192" s="30">
        <f t="shared" si="74"/>
        <v>0.03</v>
      </c>
      <c r="G192" s="31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75"/>
        <v>1.6666666666666666E-2</v>
      </c>
    </row>
    <row r="193" spans="1:23" outlineLevel="2">
      <c r="A193" s="2" t="s">
        <v>12</v>
      </c>
      <c r="B193" s="18">
        <v>0.14000000000000001</v>
      </c>
      <c r="C193" s="12">
        <f t="shared" si="76"/>
        <v>1.4000000000000002E-2</v>
      </c>
      <c r="D193" s="12"/>
      <c r="E193" s="13"/>
      <c r="F193" s="30">
        <f t="shared" si="74"/>
        <v>1.4000000000000002E-2</v>
      </c>
      <c r="G193" s="37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75"/>
        <v>1.4000000000000004E-2</v>
      </c>
    </row>
    <row r="194" spans="1:23" outlineLevel="2">
      <c r="A194" s="2" t="s">
        <v>13</v>
      </c>
      <c r="B194" s="18">
        <v>0.05</v>
      </c>
      <c r="C194" s="12">
        <f t="shared" si="76"/>
        <v>5.000000000000001E-2</v>
      </c>
      <c r="D194" s="12"/>
      <c r="E194" s="13"/>
      <c r="F194" s="30">
        <f t="shared" si="74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75"/>
        <v>4.3333333333333335E-2</v>
      </c>
    </row>
    <row r="195" spans="1:23" outlineLevel="2">
      <c r="A195" s="2" t="s">
        <v>14</v>
      </c>
      <c r="B195" s="18">
        <v>0.09</v>
      </c>
      <c r="C195" s="12">
        <f t="shared" si="76"/>
        <v>4.4999999999999998E-2</v>
      </c>
      <c r="D195" s="12"/>
      <c r="E195" s="13"/>
      <c r="F195" s="30">
        <f t="shared" si="74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75"/>
        <v>4.5000000000000005E-2</v>
      </c>
    </row>
    <row r="196" spans="1:23" outlineLevel="2">
      <c r="A196" s="2" t="s">
        <v>15</v>
      </c>
      <c r="B196" s="18">
        <v>0.05</v>
      </c>
      <c r="C196" s="12">
        <f t="shared" si="76"/>
        <v>0.02</v>
      </c>
      <c r="D196" s="12"/>
      <c r="E196" s="13"/>
      <c r="F196" s="30">
        <f t="shared" si="74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75"/>
        <v>0.04</v>
      </c>
    </row>
    <row r="197" spans="1:23" outlineLevel="2">
      <c r="A197" s="2" t="s">
        <v>16</v>
      </c>
      <c r="B197" s="18">
        <v>0.09</v>
      </c>
      <c r="C197" s="12">
        <f t="shared" si="76"/>
        <v>4.4999999999999998E-2</v>
      </c>
      <c r="D197" s="12"/>
      <c r="E197" s="13"/>
      <c r="F197" s="30">
        <f t="shared" si="74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75"/>
        <v>4.5000000000000005E-2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R198" si="77">SUM(C188:C197)</f>
        <v>0.27</v>
      </c>
      <c r="D198" s="16">
        <f t="shared" si="77"/>
        <v>0</v>
      </c>
      <c r="E198" s="16">
        <f t="shared" si="77"/>
        <v>0</v>
      </c>
      <c r="F198" s="34">
        <f t="shared" si="77"/>
        <v>0.33</v>
      </c>
      <c r="G198" s="16">
        <f t="shared" si="77"/>
        <v>0.32200000000000001</v>
      </c>
      <c r="H198" s="16">
        <f t="shared" si="77"/>
        <v>0</v>
      </c>
      <c r="I198" s="16">
        <f t="shared" si="77"/>
        <v>0</v>
      </c>
      <c r="J198" s="16">
        <f t="shared" si="77"/>
        <v>0</v>
      </c>
      <c r="K198" s="16">
        <f t="shared" si="77"/>
        <v>0</v>
      </c>
      <c r="L198" s="16">
        <f t="shared" si="77"/>
        <v>0</v>
      </c>
      <c r="M198" s="16">
        <f t="shared" si="77"/>
        <v>0</v>
      </c>
      <c r="N198" s="16">
        <f t="shared" si="77"/>
        <v>0</v>
      </c>
      <c r="O198" s="16">
        <f t="shared" si="77"/>
        <v>0</v>
      </c>
      <c r="P198" s="16">
        <f t="shared" si="77"/>
        <v>0</v>
      </c>
      <c r="Q198" s="16">
        <f t="shared" si="77"/>
        <v>0</v>
      </c>
      <c r="R198" s="16">
        <f t="shared" si="77"/>
        <v>0</v>
      </c>
      <c r="S198" s="16">
        <v>0.51173999999999997</v>
      </c>
      <c r="T198" s="16">
        <f t="shared" ref="T198:W198" si="78">SUM(T188:T197)</f>
        <v>0</v>
      </c>
      <c r="U198" s="16">
        <f t="shared" si="78"/>
        <v>0</v>
      </c>
      <c r="V198" s="16">
        <f t="shared" si="78"/>
        <v>0</v>
      </c>
      <c r="W198" s="16">
        <f t="shared" si="78"/>
        <v>0.30733333333333335</v>
      </c>
    </row>
    <row r="199" spans="1:23">
      <c r="A199" s="3" t="s">
        <v>18</v>
      </c>
      <c r="B199" s="16">
        <f t="shared" ref="B199:R199" si="79">0.4*B187+0.6*B198</f>
        <v>1</v>
      </c>
      <c r="C199" s="16">
        <f t="shared" si="79"/>
        <v>0.47900000000000009</v>
      </c>
      <c r="D199" s="16">
        <f t="shared" si="79"/>
        <v>0</v>
      </c>
      <c r="E199" s="16">
        <f t="shared" si="79"/>
        <v>0</v>
      </c>
      <c r="F199" s="34">
        <f t="shared" si="79"/>
        <v>0.47000000000000003</v>
      </c>
      <c r="G199" s="16">
        <f t="shared" si="79"/>
        <v>0.46320000000000006</v>
      </c>
      <c r="H199" s="16">
        <f t="shared" si="79"/>
        <v>0</v>
      </c>
      <c r="I199" s="16">
        <f t="shared" si="79"/>
        <v>0</v>
      </c>
      <c r="J199" s="16">
        <f t="shared" si="79"/>
        <v>0</v>
      </c>
      <c r="K199" s="16">
        <f t="shared" si="79"/>
        <v>0</v>
      </c>
      <c r="L199" s="16">
        <f t="shared" si="79"/>
        <v>0</v>
      </c>
      <c r="M199" s="16">
        <f t="shared" si="79"/>
        <v>0</v>
      </c>
      <c r="N199" s="16">
        <f t="shared" si="79"/>
        <v>0</v>
      </c>
      <c r="O199" s="16">
        <f t="shared" si="79"/>
        <v>0</v>
      </c>
      <c r="P199" s="16">
        <f t="shared" si="79"/>
        <v>0</v>
      </c>
      <c r="Q199" s="16">
        <f t="shared" si="79"/>
        <v>0</v>
      </c>
      <c r="R199" s="16">
        <f t="shared" si="79"/>
        <v>0</v>
      </c>
      <c r="S199" s="16">
        <v>0.70704400000000001</v>
      </c>
      <c r="T199" s="16">
        <f t="shared" ref="T199:W199" si="80">0.4*T187+0.6*T198</f>
        <v>0</v>
      </c>
      <c r="U199" s="16">
        <f t="shared" si="80"/>
        <v>0</v>
      </c>
      <c r="V199" s="16">
        <f t="shared" si="80"/>
        <v>0</v>
      </c>
      <c r="W199" s="16">
        <f t="shared" si="80"/>
        <v>0.47073333333333339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C64*C183/B202</f>
        <v>0.25</v>
      </c>
      <c r="D202" s="12"/>
      <c r="E202" s="12"/>
      <c r="F202" s="31">
        <f>F183*F64/B64</f>
        <v>0.25</v>
      </c>
      <c r="G202" s="31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/>
      <c r="Q202" s="13"/>
      <c r="R202" s="19"/>
      <c r="S202" s="13"/>
      <c r="T202" s="13"/>
      <c r="U202" s="13"/>
      <c r="V202" s="13"/>
      <c r="W202" s="15">
        <f>AVERAGE(C202:V202)</f>
        <v>0.23333333333333331</v>
      </c>
    </row>
    <row r="203" spans="1:23" outlineLevel="2">
      <c r="A203" s="2" t="s">
        <v>3</v>
      </c>
      <c r="B203" s="18">
        <v>0.1</v>
      </c>
      <c r="C203" s="12">
        <f t="shared" ref="C203:C205" si="81">C65*C184/B203</f>
        <v>5.000000000000001E-2</v>
      </c>
      <c r="D203" s="12"/>
      <c r="E203" s="12"/>
      <c r="F203" s="31">
        <f t="shared" ref="F203:F205" si="82">F184*F65/B65</f>
        <v>5.000000000000001E-2</v>
      </c>
      <c r="G203" s="31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/>
      <c r="Q203" s="13"/>
      <c r="R203" s="19"/>
      <c r="S203" s="13"/>
      <c r="T203" s="13"/>
      <c r="U203" s="13"/>
      <c r="V203" s="13"/>
      <c r="W203" s="15">
        <f t="shared" ref="W203:W205" si="83">AVERAGE(C203:V203)</f>
        <v>5.000000000000001E-2</v>
      </c>
    </row>
    <row r="204" spans="1:23" outlineLevel="2">
      <c r="A204" s="2" t="s">
        <v>4</v>
      </c>
      <c r="B204" s="18">
        <v>0.45</v>
      </c>
      <c r="C204" s="12">
        <f t="shared" si="81"/>
        <v>0.29249999999999998</v>
      </c>
      <c r="D204" s="12"/>
      <c r="E204" s="12"/>
      <c r="F204" s="31">
        <f t="shared" si="82"/>
        <v>0.18</v>
      </c>
      <c r="G204" s="31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/>
      <c r="Q204" s="13"/>
      <c r="R204" s="19"/>
      <c r="S204" s="13"/>
      <c r="T204" s="13"/>
      <c r="U204" s="13"/>
      <c r="V204" s="13"/>
      <c r="W204" s="15">
        <f t="shared" si="83"/>
        <v>0.23250000000000001</v>
      </c>
    </row>
    <row r="205" spans="1:23" outlineLevel="2">
      <c r="A205" s="2" t="s">
        <v>5</v>
      </c>
      <c r="B205" s="18">
        <v>0.2</v>
      </c>
      <c r="C205" s="12">
        <f t="shared" si="81"/>
        <v>5.000000000000001E-2</v>
      </c>
      <c r="D205" s="12"/>
      <c r="E205" s="12"/>
      <c r="F205" s="31">
        <f t="shared" si="82"/>
        <v>5.000000000000001E-2</v>
      </c>
      <c r="G205" s="31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/>
      <c r="Q205" s="13"/>
      <c r="R205" s="19"/>
      <c r="S205" s="13"/>
      <c r="T205" s="13"/>
      <c r="U205" s="13"/>
      <c r="V205" s="13"/>
      <c r="W205" s="15">
        <f t="shared" si="83"/>
        <v>4.6666666666666669E-2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R206" si="84">SUM(C202:C205)</f>
        <v>0.64250000000000007</v>
      </c>
      <c r="D206" s="16">
        <f t="shared" si="84"/>
        <v>0</v>
      </c>
      <c r="E206" s="16">
        <f t="shared" si="84"/>
        <v>0</v>
      </c>
      <c r="F206" s="34">
        <f t="shared" si="84"/>
        <v>0.53</v>
      </c>
      <c r="G206" s="16">
        <f t="shared" si="84"/>
        <v>0.51500000000000001</v>
      </c>
      <c r="H206" s="16">
        <f t="shared" si="84"/>
        <v>0</v>
      </c>
      <c r="I206" s="16">
        <f t="shared" si="84"/>
        <v>0</v>
      </c>
      <c r="J206" s="16">
        <f t="shared" si="84"/>
        <v>0</v>
      </c>
      <c r="K206" s="16">
        <f t="shared" si="84"/>
        <v>0</v>
      </c>
      <c r="L206" s="16">
        <f t="shared" si="84"/>
        <v>0</v>
      </c>
      <c r="M206" s="16">
        <f t="shared" si="84"/>
        <v>0</v>
      </c>
      <c r="N206" s="16">
        <f t="shared" si="84"/>
        <v>0</v>
      </c>
      <c r="O206" s="16">
        <f t="shared" si="84"/>
        <v>0</v>
      </c>
      <c r="P206" s="16">
        <f t="shared" si="84"/>
        <v>0</v>
      </c>
      <c r="Q206" s="16">
        <f t="shared" si="84"/>
        <v>0</v>
      </c>
      <c r="R206" s="16">
        <f t="shared" si="84"/>
        <v>0</v>
      </c>
      <c r="S206" s="16">
        <v>1</v>
      </c>
      <c r="T206" s="16">
        <f t="shared" ref="T206:W206" si="85">SUM(T202:T205)</f>
        <v>0</v>
      </c>
      <c r="U206" s="16">
        <f t="shared" si="85"/>
        <v>0</v>
      </c>
      <c r="V206" s="16">
        <f t="shared" si="85"/>
        <v>0</v>
      </c>
      <c r="W206" s="16">
        <f t="shared" si="85"/>
        <v>0.5625</v>
      </c>
    </row>
    <row r="207" spans="1:23" outlineLevel="2">
      <c r="A207" s="2" t="s">
        <v>7</v>
      </c>
      <c r="B207" s="18">
        <v>0.1</v>
      </c>
      <c r="C207" s="12">
        <f>C69*C188/B207</f>
        <v>1.1999999999999999E-2</v>
      </c>
      <c r="D207" s="12"/>
      <c r="E207" s="13"/>
      <c r="F207" s="30">
        <f>F188*F69/B69</f>
        <v>0.01</v>
      </c>
      <c r="G207" s="31">
        <f t="shared" ref="G207:G216" si="86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87">AVERAGE(C207:V207)</f>
        <v>1.2000000000000002E-2</v>
      </c>
    </row>
    <row r="208" spans="1:23" outlineLevel="2">
      <c r="A208" s="2" t="s">
        <v>8</v>
      </c>
      <c r="B208" s="18">
        <v>0.04</v>
      </c>
      <c r="C208" s="12">
        <f t="shared" ref="C208:C216" si="88">C70*C189/B208</f>
        <v>4.0000000000000001E-3</v>
      </c>
      <c r="D208" s="12"/>
      <c r="E208" s="13"/>
      <c r="F208" s="30">
        <f t="shared" ref="F208:F216" si="89">F189*F70/B70</f>
        <v>4.0000000000000001E-3</v>
      </c>
      <c r="G208" s="31">
        <f t="shared" si="86"/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87"/>
        <v>4.0000000000000001E-3</v>
      </c>
    </row>
    <row r="209" spans="1:23" outlineLevel="2">
      <c r="A209" s="2" t="s">
        <v>9</v>
      </c>
      <c r="B209" s="18">
        <v>0.1</v>
      </c>
      <c r="C209" s="12">
        <f t="shared" si="88"/>
        <v>0.01</v>
      </c>
      <c r="D209" s="12"/>
      <c r="E209" s="13"/>
      <c r="F209" s="30">
        <f t="shared" si="89"/>
        <v>0.01</v>
      </c>
      <c r="G209" s="31">
        <f t="shared" si="86"/>
        <v>0.01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87"/>
        <v>0.01</v>
      </c>
    </row>
    <row r="210" spans="1:23" outlineLevel="2">
      <c r="A210" s="2" t="s">
        <v>10</v>
      </c>
      <c r="B210" s="18">
        <v>0.24</v>
      </c>
      <c r="C210" s="12">
        <f t="shared" si="88"/>
        <v>0.06</v>
      </c>
      <c r="D210" s="12"/>
      <c r="E210" s="13"/>
      <c r="F210" s="30">
        <f t="shared" si="89"/>
        <v>7.1999999999999995E-2</v>
      </c>
      <c r="G210" s="31">
        <f t="shared" si="86"/>
        <v>0.1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87"/>
        <v>7.7333333333333337E-2</v>
      </c>
    </row>
    <row r="211" spans="1:23" outlineLevel="2">
      <c r="A211" s="2" t="s">
        <v>11</v>
      </c>
      <c r="B211" s="18">
        <v>0.1</v>
      </c>
      <c r="C211" s="12">
        <f t="shared" si="88"/>
        <v>0.01</v>
      </c>
      <c r="D211" s="12"/>
      <c r="E211" s="13"/>
      <c r="F211" s="30">
        <f t="shared" si="89"/>
        <v>0.03</v>
      </c>
      <c r="G211" s="31">
        <f t="shared" si="86"/>
        <v>0.01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87"/>
        <v>1.6666666666666666E-2</v>
      </c>
    </row>
    <row r="212" spans="1:23" outlineLevel="2">
      <c r="A212" s="2" t="s">
        <v>12</v>
      </c>
      <c r="B212" s="18">
        <v>0.14000000000000001</v>
      </c>
      <c r="C212" s="12">
        <f t="shared" si="88"/>
        <v>1.4000000000000002E-2</v>
      </c>
      <c r="D212" s="12"/>
      <c r="E212" s="13"/>
      <c r="F212" s="30">
        <f t="shared" si="89"/>
        <v>1.4000000000000002E-2</v>
      </c>
      <c r="G212" s="31">
        <f t="shared" si="86"/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87"/>
        <v>1.4000000000000004E-2</v>
      </c>
    </row>
    <row r="213" spans="1:23" outlineLevel="2">
      <c r="A213" s="2" t="s">
        <v>13</v>
      </c>
      <c r="B213" s="18">
        <v>0.05</v>
      </c>
      <c r="C213" s="12">
        <f t="shared" si="88"/>
        <v>5.000000000000001E-2</v>
      </c>
      <c r="D213" s="12"/>
      <c r="E213" s="13"/>
      <c r="F213" s="30">
        <f t="shared" si="89"/>
        <v>5.000000000000001E-2</v>
      </c>
      <c r="G213" s="31">
        <f t="shared" si="86"/>
        <v>0.03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87"/>
        <v>4.3333333333333335E-2</v>
      </c>
    </row>
    <row r="214" spans="1:23" outlineLevel="2">
      <c r="A214" s="2" t="s">
        <v>14</v>
      </c>
      <c r="B214" s="18">
        <v>0.09</v>
      </c>
      <c r="C214" s="12">
        <f t="shared" si="88"/>
        <v>4.4999999999999998E-2</v>
      </c>
      <c r="D214" s="12"/>
      <c r="E214" s="13"/>
      <c r="F214" s="30">
        <f t="shared" si="89"/>
        <v>4.4999999999999998E-2</v>
      </c>
      <c r="G214" s="31">
        <f t="shared" si="86"/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87"/>
        <v>4.5000000000000005E-2</v>
      </c>
    </row>
    <row r="215" spans="1:23" outlineLevel="2">
      <c r="A215" s="2" t="s">
        <v>15</v>
      </c>
      <c r="B215" s="18">
        <v>0.05</v>
      </c>
      <c r="C215" s="12">
        <f t="shared" si="88"/>
        <v>0.02</v>
      </c>
      <c r="D215" s="12"/>
      <c r="E215" s="13"/>
      <c r="F215" s="30">
        <f t="shared" si="89"/>
        <v>5.000000000000001E-2</v>
      </c>
      <c r="G215" s="31">
        <f t="shared" si="86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87"/>
        <v>4.0000000000000008E-2</v>
      </c>
    </row>
    <row r="216" spans="1:23" outlineLevel="2">
      <c r="A216" s="2" t="s">
        <v>16</v>
      </c>
      <c r="B216" s="18">
        <v>0.09</v>
      </c>
      <c r="C216" s="12">
        <f t="shared" si="88"/>
        <v>4.4999999999999998E-2</v>
      </c>
      <c r="D216" s="12"/>
      <c r="E216" s="13"/>
      <c r="F216" s="30">
        <f t="shared" si="89"/>
        <v>4.4999999999999998E-2</v>
      </c>
      <c r="G216" s="31">
        <f t="shared" si="86"/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87"/>
        <v>4.5000000000000005E-2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R217" si="90">SUM(C207:C216)</f>
        <v>0.27</v>
      </c>
      <c r="D217" s="16">
        <f t="shared" si="90"/>
        <v>0</v>
      </c>
      <c r="E217" s="16">
        <f t="shared" si="90"/>
        <v>0</v>
      </c>
      <c r="F217" s="34">
        <f t="shared" si="90"/>
        <v>0.33</v>
      </c>
      <c r="G217" s="16">
        <f t="shared" si="90"/>
        <v>0.32200000000000001</v>
      </c>
      <c r="H217" s="16">
        <f t="shared" si="90"/>
        <v>0</v>
      </c>
      <c r="I217" s="16">
        <f t="shared" si="90"/>
        <v>0</v>
      </c>
      <c r="J217" s="16">
        <f t="shared" si="90"/>
        <v>0</v>
      </c>
      <c r="K217" s="16">
        <f t="shared" si="90"/>
        <v>0</v>
      </c>
      <c r="L217" s="16">
        <f t="shared" si="90"/>
        <v>0</v>
      </c>
      <c r="M217" s="16">
        <f t="shared" si="90"/>
        <v>0</v>
      </c>
      <c r="N217" s="16">
        <f t="shared" si="90"/>
        <v>0</v>
      </c>
      <c r="O217" s="16">
        <f t="shared" si="90"/>
        <v>0</v>
      </c>
      <c r="P217" s="16">
        <f t="shared" si="90"/>
        <v>0</v>
      </c>
      <c r="Q217" s="16">
        <f t="shared" si="90"/>
        <v>0</v>
      </c>
      <c r="R217" s="16">
        <f t="shared" si="90"/>
        <v>0</v>
      </c>
      <c r="S217" s="16">
        <v>0.51173999999999997</v>
      </c>
      <c r="T217" s="16">
        <f t="shared" ref="T217:W217" si="91">SUM(T207:T216)</f>
        <v>0</v>
      </c>
      <c r="U217" s="16">
        <f t="shared" si="91"/>
        <v>0</v>
      </c>
      <c r="V217" s="16">
        <f t="shared" si="91"/>
        <v>0</v>
      </c>
      <c r="W217" s="16">
        <f t="shared" si="91"/>
        <v>0.30733333333333335</v>
      </c>
    </row>
    <row r="218" spans="1:23">
      <c r="A218" s="3" t="s">
        <v>18</v>
      </c>
      <c r="B218" s="16">
        <f t="shared" ref="B218:R218" si="92">0.4*B206+0.6*B217</f>
        <v>1</v>
      </c>
      <c r="C218" s="16">
        <f t="shared" si="92"/>
        <v>0.41900000000000004</v>
      </c>
      <c r="D218" s="16">
        <f t="shared" si="92"/>
        <v>0</v>
      </c>
      <c r="E218" s="16">
        <f t="shared" si="92"/>
        <v>0</v>
      </c>
      <c r="F218" s="34">
        <f>0.4*F206+0.6*F217</f>
        <v>0.41000000000000003</v>
      </c>
      <c r="G218" s="16">
        <f t="shared" si="92"/>
        <v>0.3992</v>
      </c>
      <c r="H218" s="16">
        <f t="shared" si="92"/>
        <v>0</v>
      </c>
      <c r="I218" s="16">
        <f t="shared" si="92"/>
        <v>0</v>
      </c>
      <c r="J218" s="16">
        <f t="shared" si="92"/>
        <v>0</v>
      </c>
      <c r="K218" s="16">
        <f t="shared" si="92"/>
        <v>0</v>
      </c>
      <c r="L218" s="16">
        <f t="shared" si="92"/>
        <v>0</v>
      </c>
      <c r="M218" s="16">
        <f t="shared" si="92"/>
        <v>0</v>
      </c>
      <c r="N218" s="16">
        <f t="shared" si="92"/>
        <v>0</v>
      </c>
      <c r="O218" s="16">
        <f t="shared" si="92"/>
        <v>0</v>
      </c>
      <c r="P218" s="16">
        <f t="shared" si="92"/>
        <v>0</v>
      </c>
      <c r="Q218" s="16">
        <f t="shared" si="92"/>
        <v>0</v>
      </c>
      <c r="R218" s="16">
        <f t="shared" si="92"/>
        <v>0</v>
      </c>
      <c r="S218" s="16">
        <v>0.70704400000000001</v>
      </c>
      <c r="T218" s="16">
        <f t="shared" ref="T218:W218" si="93">0.4*T206+0.6*T217</f>
        <v>0</v>
      </c>
      <c r="U218" s="16">
        <f t="shared" si="93"/>
        <v>0</v>
      </c>
      <c r="V218" s="16">
        <f t="shared" si="93"/>
        <v>0</v>
      </c>
      <c r="W218" s="16">
        <f t="shared" si="93"/>
        <v>0.40939999999999999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C183*C124*C144/B221/B221</f>
        <v>0.22500000000000001</v>
      </c>
      <c r="D221" s="12"/>
      <c r="E221" s="12"/>
      <c r="F221" s="31">
        <f>F124*F144*F183/B144/B183</f>
        <v>0.23</v>
      </c>
      <c r="G221" s="31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/>
      <c r="Q221" s="13"/>
      <c r="R221" s="19"/>
      <c r="S221" s="13"/>
      <c r="T221" s="13"/>
      <c r="U221" s="13"/>
      <c r="V221" s="13"/>
      <c r="W221" s="15">
        <f>AVERAGE(C221:V221)</f>
        <v>0.215</v>
      </c>
    </row>
    <row r="222" spans="1:23" outlineLevel="2">
      <c r="A222" s="2" t="s">
        <v>3</v>
      </c>
      <c r="B222" s="18">
        <v>0.1</v>
      </c>
      <c r="C222" s="12">
        <f t="shared" ref="C222:C224" si="94">C184*C125*C145/B222/B222</f>
        <v>5.000000000000001E-2</v>
      </c>
      <c r="D222" s="12"/>
      <c r="E222" s="12"/>
      <c r="F222" s="31">
        <f t="shared" ref="F222:F224" si="95">F125*F145*F184/B145/B184</f>
        <v>5.0000000000000017E-2</v>
      </c>
      <c r="G222" s="31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/>
      <c r="Q222" s="13"/>
      <c r="R222" s="19"/>
      <c r="S222" s="13"/>
      <c r="T222" s="13"/>
      <c r="U222" s="13"/>
      <c r="V222" s="13"/>
      <c r="W222" s="15">
        <f t="shared" ref="W222:W224" si="96">AVERAGE(C222:V222)</f>
        <v>5.0000000000000017E-2</v>
      </c>
    </row>
    <row r="223" spans="1:23" outlineLevel="2">
      <c r="A223" s="2" t="s">
        <v>4</v>
      </c>
      <c r="B223" s="18">
        <v>0.45</v>
      </c>
      <c r="C223" s="12">
        <f t="shared" si="94"/>
        <v>0.27787499999999993</v>
      </c>
      <c r="D223" s="12"/>
      <c r="E223" s="12"/>
      <c r="F223" s="31">
        <f t="shared" si="95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/>
      <c r="Q223" s="13"/>
      <c r="R223" s="19"/>
      <c r="S223" s="13"/>
      <c r="T223" s="13"/>
      <c r="U223" s="13"/>
      <c r="V223" s="13"/>
      <c r="W223" s="15">
        <f t="shared" si="96"/>
        <v>0.21631249999999999</v>
      </c>
    </row>
    <row r="224" spans="1:23" outlineLevel="2">
      <c r="A224" s="2" t="s">
        <v>5</v>
      </c>
      <c r="B224" s="18">
        <v>0.2</v>
      </c>
      <c r="C224" s="12">
        <f t="shared" si="94"/>
        <v>0.20000000000000004</v>
      </c>
      <c r="D224" s="12"/>
      <c r="E224" s="12"/>
      <c r="F224" s="31">
        <f t="shared" si="95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/>
      <c r="Q224" s="13"/>
      <c r="R224" s="19"/>
      <c r="S224" s="13"/>
      <c r="T224" s="13"/>
      <c r="U224" s="13"/>
      <c r="V224" s="13"/>
      <c r="W224" s="15">
        <f t="shared" si="96"/>
        <v>0.20000000000000004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R225" si="97">SUM(C221:C224)</f>
        <v>0.75287500000000007</v>
      </c>
      <c r="D225" s="16">
        <f t="shared" si="97"/>
        <v>0</v>
      </c>
      <c r="E225" s="16">
        <f t="shared" si="97"/>
        <v>0</v>
      </c>
      <c r="F225" s="34">
        <f t="shared" si="97"/>
        <v>0.64800000000000013</v>
      </c>
      <c r="G225" s="16">
        <f t="shared" si="97"/>
        <v>0.64306250000000009</v>
      </c>
      <c r="H225" s="16">
        <f t="shared" si="97"/>
        <v>0</v>
      </c>
      <c r="I225" s="16">
        <f t="shared" si="97"/>
        <v>0</v>
      </c>
      <c r="J225" s="16">
        <f t="shared" si="97"/>
        <v>0</v>
      </c>
      <c r="K225" s="16">
        <f t="shared" si="97"/>
        <v>0</v>
      </c>
      <c r="L225" s="16">
        <f t="shared" si="97"/>
        <v>0</v>
      </c>
      <c r="M225" s="16">
        <f t="shared" si="97"/>
        <v>0</v>
      </c>
      <c r="N225" s="16">
        <f t="shared" si="97"/>
        <v>0</v>
      </c>
      <c r="O225" s="16">
        <f t="shared" si="97"/>
        <v>0</v>
      </c>
      <c r="P225" s="16">
        <f t="shared" si="97"/>
        <v>0</v>
      </c>
      <c r="Q225" s="16">
        <f t="shared" si="97"/>
        <v>0</v>
      </c>
      <c r="R225" s="16">
        <f t="shared" si="97"/>
        <v>0</v>
      </c>
      <c r="S225" s="16">
        <v>1</v>
      </c>
      <c r="T225" s="16">
        <f t="shared" ref="T225:W225" si="98">SUM(T221:T224)</f>
        <v>0</v>
      </c>
      <c r="U225" s="16">
        <f t="shared" si="98"/>
        <v>0</v>
      </c>
      <c r="V225" s="16">
        <f t="shared" si="98"/>
        <v>0</v>
      </c>
      <c r="W225" s="16">
        <f t="shared" si="98"/>
        <v>0.6813125000000001</v>
      </c>
    </row>
    <row r="226" spans="1:23" outlineLevel="2">
      <c r="A226" s="2" t="s">
        <v>7</v>
      </c>
      <c r="B226" s="18">
        <v>0.1</v>
      </c>
      <c r="C226" s="12">
        <f>C188*C129*C149/B226/B226</f>
        <v>9.1199999999999996E-3</v>
      </c>
      <c r="D226" s="12"/>
      <c r="E226" s="13"/>
      <c r="F226" s="30">
        <f>F188*F149*F129/B129/B149</f>
        <v>0.01</v>
      </c>
      <c r="G226" s="30">
        <f t="shared" ref="G226:G235" si="99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00">AVERAGE(C226:V226)</f>
        <v>1.0153333333333332E-2</v>
      </c>
    </row>
    <row r="227" spans="1:23" outlineLevel="2">
      <c r="A227" s="2" t="s">
        <v>8</v>
      </c>
      <c r="B227" s="18">
        <v>0.04</v>
      </c>
      <c r="C227" s="12">
        <f t="shared" ref="C227:C235" si="101">C189*C130*C150/B227/B227</f>
        <v>4.0000000000000001E-3</v>
      </c>
      <c r="D227" s="12"/>
      <c r="E227" s="13"/>
      <c r="F227" s="30">
        <f t="shared" ref="F227:F235" si="102">F189*F150*F130/B130/B150</f>
        <v>4.0000000000000001E-3</v>
      </c>
      <c r="G227" s="30">
        <f t="shared" si="99"/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00"/>
        <v>4.0000000000000001E-3</v>
      </c>
    </row>
    <row r="228" spans="1:23" outlineLevel="2">
      <c r="A228" s="2" t="s">
        <v>9</v>
      </c>
      <c r="B228" s="18">
        <v>0.1</v>
      </c>
      <c r="C228" s="12">
        <f t="shared" si="101"/>
        <v>0.01</v>
      </c>
      <c r="D228" s="12"/>
      <c r="E228" s="13"/>
      <c r="F228" s="30">
        <f t="shared" si="102"/>
        <v>0.01</v>
      </c>
      <c r="G228" s="30">
        <f t="shared" si="99"/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00"/>
        <v>9.1666666666666667E-3</v>
      </c>
    </row>
    <row r="229" spans="1:23" outlineLevel="2">
      <c r="A229" s="2" t="s">
        <v>10</v>
      </c>
      <c r="B229" s="18">
        <v>0.24</v>
      </c>
      <c r="C229" s="12">
        <f t="shared" si="101"/>
        <v>0.06</v>
      </c>
      <c r="D229" s="12"/>
      <c r="E229" s="13"/>
      <c r="F229" s="30">
        <f t="shared" si="102"/>
        <v>7.1999999999999995E-2</v>
      </c>
      <c r="G229" s="30">
        <f t="shared" si="99"/>
        <v>0.1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00"/>
        <v>7.7333333333333337E-2</v>
      </c>
    </row>
    <row r="230" spans="1:23" outlineLevel="2">
      <c r="A230" s="2" t="s">
        <v>11</v>
      </c>
      <c r="B230" s="18">
        <v>0.1</v>
      </c>
      <c r="C230" s="12">
        <f t="shared" si="101"/>
        <v>7.4999999999999997E-3</v>
      </c>
      <c r="D230" s="12"/>
      <c r="E230" s="13"/>
      <c r="F230" s="30">
        <f t="shared" si="102"/>
        <v>1.4999999999999999E-2</v>
      </c>
      <c r="G230" s="30">
        <f t="shared" si="99"/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00"/>
        <v>0.01</v>
      </c>
    </row>
    <row r="231" spans="1:23" outlineLevel="2">
      <c r="A231" s="2" t="s">
        <v>12</v>
      </c>
      <c r="B231" s="18">
        <v>0.14000000000000001</v>
      </c>
      <c r="C231" s="12">
        <f t="shared" si="101"/>
        <v>1.0500000000000001E-2</v>
      </c>
      <c r="D231" s="12"/>
      <c r="E231" s="13"/>
      <c r="F231" s="30">
        <f t="shared" si="102"/>
        <v>7.000000000000001E-3</v>
      </c>
      <c r="G231" s="30">
        <f t="shared" si="99"/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00"/>
        <v>9.3333333333333341E-3</v>
      </c>
    </row>
    <row r="232" spans="1:23" outlineLevel="2">
      <c r="A232" s="2" t="s">
        <v>13</v>
      </c>
      <c r="B232" s="18">
        <v>0.05</v>
      </c>
      <c r="C232" s="12">
        <f t="shared" si="101"/>
        <v>5.000000000000001E-2</v>
      </c>
      <c r="D232" s="12"/>
      <c r="E232" s="13"/>
      <c r="F232" s="30">
        <f t="shared" si="102"/>
        <v>5.000000000000001E-2</v>
      </c>
      <c r="G232" s="30">
        <f t="shared" si="99"/>
        <v>0.03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00"/>
        <v>4.3333333333333335E-2</v>
      </c>
    </row>
    <row r="233" spans="1:23" outlineLevel="2">
      <c r="A233" s="2" t="s">
        <v>14</v>
      </c>
      <c r="B233" s="18">
        <v>0.09</v>
      </c>
      <c r="C233" s="12">
        <f t="shared" si="101"/>
        <v>4.4999999999999998E-2</v>
      </c>
      <c r="D233" s="12"/>
      <c r="E233" s="13"/>
      <c r="F233" s="30">
        <f t="shared" si="102"/>
        <v>4.4999999999999998E-2</v>
      </c>
      <c r="G233" s="30">
        <f t="shared" si="99"/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00"/>
        <v>4.5000000000000005E-2</v>
      </c>
    </row>
    <row r="234" spans="1:23" outlineLevel="2">
      <c r="A234" s="2" t="s">
        <v>15</v>
      </c>
      <c r="B234" s="18">
        <v>0.05</v>
      </c>
      <c r="C234" s="12">
        <f t="shared" si="101"/>
        <v>1.7999999999999995E-2</v>
      </c>
      <c r="D234" s="12"/>
      <c r="E234" s="13"/>
      <c r="F234" s="30">
        <f t="shared" si="102"/>
        <v>4.5000000000000005E-2</v>
      </c>
      <c r="G234" s="30">
        <f t="shared" si="99"/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00"/>
        <v>3.266666666666667E-2</v>
      </c>
    </row>
    <row r="235" spans="1:23" outlineLevel="2">
      <c r="A235" s="2" t="s">
        <v>16</v>
      </c>
      <c r="B235" s="18">
        <v>0.09</v>
      </c>
      <c r="C235" s="12">
        <f t="shared" si="101"/>
        <v>4.4999999999999998E-2</v>
      </c>
      <c r="D235" s="12"/>
      <c r="E235" s="13"/>
      <c r="F235" s="30">
        <f t="shared" si="102"/>
        <v>4.4999999999999998E-2</v>
      </c>
      <c r="G235" s="30">
        <f t="shared" si="99"/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00"/>
        <v>4.5000000000000005E-2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R236" si="103">SUM(C226:C235)</f>
        <v>0.25912000000000002</v>
      </c>
      <c r="D236" s="16">
        <f t="shared" si="103"/>
        <v>0</v>
      </c>
      <c r="E236" s="16">
        <f t="shared" si="103"/>
        <v>0</v>
      </c>
      <c r="F236" s="34">
        <f t="shared" si="103"/>
        <v>0.30299999999999999</v>
      </c>
      <c r="G236" s="16">
        <f t="shared" si="103"/>
        <v>0.29584000000000005</v>
      </c>
      <c r="H236" s="16">
        <f t="shared" si="103"/>
        <v>0</v>
      </c>
      <c r="I236" s="16">
        <f t="shared" si="103"/>
        <v>0</v>
      </c>
      <c r="J236" s="16">
        <f t="shared" si="103"/>
        <v>0</v>
      </c>
      <c r="K236" s="16">
        <f t="shared" si="103"/>
        <v>0</v>
      </c>
      <c r="L236" s="16">
        <f t="shared" si="103"/>
        <v>0</v>
      </c>
      <c r="M236" s="16">
        <f t="shared" si="103"/>
        <v>0</v>
      </c>
      <c r="N236" s="16">
        <f t="shared" si="103"/>
        <v>0</v>
      </c>
      <c r="O236" s="16">
        <f t="shared" si="103"/>
        <v>0</v>
      </c>
      <c r="P236" s="16">
        <f t="shared" si="103"/>
        <v>0</v>
      </c>
      <c r="Q236" s="16">
        <f t="shared" si="103"/>
        <v>0</v>
      </c>
      <c r="R236" s="16">
        <f t="shared" si="103"/>
        <v>0</v>
      </c>
      <c r="S236" s="16">
        <v>0.51173999999999997</v>
      </c>
      <c r="T236" s="16">
        <f t="shared" ref="T236:W236" si="104">SUM(T226:T235)</f>
        <v>0</v>
      </c>
      <c r="U236" s="16">
        <f t="shared" si="104"/>
        <v>0</v>
      </c>
      <c r="V236" s="16">
        <f t="shared" si="104"/>
        <v>0</v>
      </c>
      <c r="W236" s="16">
        <f t="shared" si="104"/>
        <v>0.28598666666666672</v>
      </c>
    </row>
    <row r="237" spans="1:23">
      <c r="A237" s="3" t="s">
        <v>18</v>
      </c>
      <c r="B237" s="16">
        <f t="shared" ref="B237:R237" si="105">0.4*B225+0.6*B236</f>
        <v>1</v>
      </c>
      <c r="C237" s="16">
        <f t="shared" si="105"/>
        <v>0.45662200000000003</v>
      </c>
      <c r="D237" s="16">
        <f t="shared" si="105"/>
        <v>0</v>
      </c>
      <c r="E237" s="16">
        <f t="shared" si="105"/>
        <v>0</v>
      </c>
      <c r="F237" s="34">
        <f t="shared" si="105"/>
        <v>0.44100000000000006</v>
      </c>
      <c r="G237" s="16">
        <f t="shared" si="105"/>
        <v>0.43472900000000003</v>
      </c>
      <c r="H237" s="16">
        <f t="shared" si="105"/>
        <v>0</v>
      </c>
      <c r="I237" s="16">
        <f t="shared" si="105"/>
        <v>0</v>
      </c>
      <c r="J237" s="16">
        <f t="shared" si="105"/>
        <v>0</v>
      </c>
      <c r="K237" s="16">
        <f t="shared" si="105"/>
        <v>0</v>
      </c>
      <c r="L237" s="16">
        <f t="shared" si="105"/>
        <v>0</v>
      </c>
      <c r="M237" s="16">
        <f t="shared" si="105"/>
        <v>0</v>
      </c>
      <c r="N237" s="16">
        <f t="shared" si="105"/>
        <v>0</v>
      </c>
      <c r="O237" s="16">
        <f t="shared" si="105"/>
        <v>0</v>
      </c>
      <c r="P237" s="16">
        <f t="shared" si="105"/>
        <v>0</v>
      </c>
      <c r="Q237" s="16">
        <f t="shared" si="105"/>
        <v>0</v>
      </c>
      <c r="R237" s="16">
        <f t="shared" si="105"/>
        <v>0</v>
      </c>
      <c r="S237" s="16">
        <v>0.70704400000000001</v>
      </c>
      <c r="T237" s="16">
        <f t="shared" ref="T237:W237" si="106">0.4*T225+0.6*T236</f>
        <v>0</v>
      </c>
      <c r="U237" s="16">
        <f t="shared" si="106"/>
        <v>0</v>
      </c>
      <c r="V237" s="16">
        <f t="shared" si="106"/>
        <v>0</v>
      </c>
      <c r="W237" s="16">
        <f t="shared" si="106"/>
        <v>0.4441170000000001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C104*C183/B240</f>
        <v>0.25</v>
      </c>
      <c r="D240" s="12"/>
      <c r="E240" s="12"/>
      <c r="F240" s="31">
        <f>F183*F104/B104</f>
        <v>0.25</v>
      </c>
      <c r="G240" s="31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/>
      <c r="Q240" s="13"/>
      <c r="R240" s="19"/>
      <c r="S240" s="13"/>
      <c r="T240" s="13"/>
      <c r="U240" s="13"/>
      <c r="V240" s="13"/>
      <c r="W240" s="15">
        <f>AVERAGE(C240:V240)</f>
        <v>0.23333333333333331</v>
      </c>
    </row>
    <row r="241" spans="1:23" outlineLevel="2">
      <c r="A241" s="2" t="s">
        <v>3</v>
      </c>
      <c r="B241" s="18">
        <v>0.1</v>
      </c>
      <c r="C241" s="12">
        <f t="shared" ref="C241:C243" si="107">C105*C184/B241</f>
        <v>5.000000000000001E-2</v>
      </c>
      <c r="D241" s="12"/>
      <c r="E241" s="12"/>
      <c r="F241" s="31">
        <f t="shared" ref="F241:F243" si="108">F184*F105/B105</f>
        <v>5.000000000000001E-2</v>
      </c>
      <c r="G241" s="31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/>
      <c r="Q241" s="13"/>
      <c r="R241" s="19"/>
      <c r="S241" s="13"/>
      <c r="T241" s="13"/>
      <c r="U241" s="13"/>
      <c r="V241" s="13"/>
      <c r="W241" s="15">
        <f t="shared" ref="W241:W243" si="109">AVERAGE(C241:V241)</f>
        <v>5.000000000000001E-2</v>
      </c>
    </row>
    <row r="242" spans="1:23" outlineLevel="2">
      <c r="A242" s="2" t="s">
        <v>4</v>
      </c>
      <c r="B242" s="18">
        <v>0.45</v>
      </c>
      <c r="C242" s="12">
        <f t="shared" si="107"/>
        <v>0.29249999999999998</v>
      </c>
      <c r="D242" s="12"/>
      <c r="E242" s="12"/>
      <c r="F242" s="31">
        <f t="shared" si="108"/>
        <v>0.18</v>
      </c>
      <c r="G242" s="31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/>
      <c r="Q242" s="13"/>
      <c r="R242" s="19"/>
      <c r="S242" s="13"/>
      <c r="T242" s="13"/>
      <c r="U242" s="13"/>
      <c r="V242" s="13"/>
      <c r="W242" s="15">
        <f t="shared" si="109"/>
        <v>0.23250000000000001</v>
      </c>
    </row>
    <row r="243" spans="1:23" outlineLevel="2">
      <c r="A243" s="2" t="s">
        <v>5</v>
      </c>
      <c r="B243" s="18">
        <v>0.2</v>
      </c>
      <c r="C243" s="12">
        <f t="shared" si="107"/>
        <v>0.20000000000000004</v>
      </c>
      <c r="D243" s="12"/>
      <c r="E243" s="12"/>
      <c r="F243" s="31">
        <f t="shared" si="108"/>
        <v>0.20000000000000004</v>
      </c>
      <c r="G243" s="31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/>
      <c r="Q243" s="13"/>
      <c r="R243" s="19"/>
      <c r="S243" s="13"/>
      <c r="T243" s="13"/>
      <c r="U243" s="13"/>
      <c r="V243" s="13"/>
      <c r="W243" s="15">
        <f t="shared" si="109"/>
        <v>0.20000000000000004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R244" si="110">SUM(C240:C243)</f>
        <v>0.79250000000000009</v>
      </c>
      <c r="D244" s="16">
        <f t="shared" si="110"/>
        <v>0</v>
      </c>
      <c r="E244" s="16">
        <f t="shared" si="110"/>
        <v>0</v>
      </c>
      <c r="F244" s="34">
        <f t="shared" si="110"/>
        <v>0.68</v>
      </c>
      <c r="G244" s="16">
        <f t="shared" si="110"/>
        <v>0.67500000000000004</v>
      </c>
      <c r="H244" s="16">
        <f t="shared" si="110"/>
        <v>0</v>
      </c>
      <c r="I244" s="16">
        <f t="shared" si="110"/>
        <v>0</v>
      </c>
      <c r="J244" s="16">
        <f t="shared" si="110"/>
        <v>0</v>
      </c>
      <c r="K244" s="16">
        <f t="shared" si="110"/>
        <v>0</v>
      </c>
      <c r="L244" s="16">
        <f t="shared" si="110"/>
        <v>0</v>
      </c>
      <c r="M244" s="16">
        <f t="shared" si="110"/>
        <v>0</v>
      </c>
      <c r="N244" s="16">
        <f t="shared" si="110"/>
        <v>0</v>
      </c>
      <c r="O244" s="16">
        <f t="shared" si="110"/>
        <v>0</v>
      </c>
      <c r="P244" s="16">
        <f t="shared" si="110"/>
        <v>0</v>
      </c>
      <c r="Q244" s="16">
        <f t="shared" si="110"/>
        <v>0</v>
      </c>
      <c r="R244" s="16">
        <f t="shared" si="110"/>
        <v>0</v>
      </c>
      <c r="S244" s="16">
        <v>1</v>
      </c>
      <c r="T244" s="16">
        <f t="shared" ref="T244:W244" si="111">SUM(T240:T243)</f>
        <v>0</v>
      </c>
      <c r="U244" s="16">
        <f t="shared" si="111"/>
        <v>0</v>
      </c>
      <c r="V244" s="16">
        <f t="shared" si="111"/>
        <v>0</v>
      </c>
      <c r="W244" s="16">
        <f t="shared" si="111"/>
        <v>0.71583333333333343</v>
      </c>
    </row>
    <row r="245" spans="1:23" outlineLevel="2">
      <c r="A245" s="2" t="s">
        <v>7</v>
      </c>
      <c r="B245" s="18">
        <v>0.1</v>
      </c>
      <c r="C245" s="12">
        <f>C109*C188/B245</f>
        <v>1.1999999999999999E-2</v>
      </c>
      <c r="D245" s="12"/>
      <c r="E245" s="13"/>
      <c r="F245" s="30">
        <f>F188*F109/B109</f>
        <v>0.01</v>
      </c>
      <c r="G245" s="31">
        <f t="shared" ref="G245:G254" si="112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13">AVERAGE(C245:V245)</f>
        <v>1.2000000000000002E-2</v>
      </c>
    </row>
    <row r="246" spans="1:23" outlineLevel="2">
      <c r="A246" s="2" t="s">
        <v>8</v>
      </c>
      <c r="B246" s="18">
        <v>0.04</v>
      </c>
      <c r="C246" s="12">
        <f t="shared" ref="C246:C254" si="114">C110*C189/B246</f>
        <v>4.0000000000000001E-3</v>
      </c>
      <c r="D246" s="12"/>
      <c r="E246" s="13"/>
      <c r="F246" s="30">
        <f t="shared" ref="F246:F254" si="115">F189*F110/B110</f>
        <v>4.0000000000000001E-3</v>
      </c>
      <c r="G246" s="31">
        <f t="shared" si="112"/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13"/>
        <v>4.0000000000000001E-3</v>
      </c>
    </row>
    <row r="247" spans="1:23" outlineLevel="2">
      <c r="A247" s="2" t="s">
        <v>9</v>
      </c>
      <c r="B247" s="18">
        <v>0.1</v>
      </c>
      <c r="C247" s="12">
        <f t="shared" si="114"/>
        <v>0.01</v>
      </c>
      <c r="D247" s="12"/>
      <c r="E247" s="13"/>
      <c r="F247" s="30">
        <f t="shared" si="115"/>
        <v>0.01</v>
      </c>
      <c r="G247" s="31">
        <f t="shared" si="112"/>
        <v>0.01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13"/>
        <v>0.01</v>
      </c>
    </row>
    <row r="248" spans="1:23" outlineLevel="2">
      <c r="A248" s="2" t="s">
        <v>10</v>
      </c>
      <c r="B248" s="18">
        <v>0.24</v>
      </c>
      <c r="C248" s="12">
        <f t="shared" si="114"/>
        <v>0.06</v>
      </c>
      <c r="D248" s="12"/>
      <c r="E248" s="13"/>
      <c r="F248" s="30">
        <f t="shared" si="115"/>
        <v>6.6000000000000003E-2</v>
      </c>
      <c r="G248" s="31">
        <f t="shared" si="112"/>
        <v>0.05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13"/>
        <v>5.8666666666666666E-2</v>
      </c>
    </row>
    <row r="249" spans="1:23" outlineLevel="2">
      <c r="A249" s="2" t="s">
        <v>11</v>
      </c>
      <c r="B249" s="18">
        <v>0.1</v>
      </c>
      <c r="C249" s="12">
        <f t="shared" si="114"/>
        <v>5.0000000000000001E-3</v>
      </c>
      <c r="D249" s="12"/>
      <c r="E249" s="13"/>
      <c r="F249" s="30">
        <f t="shared" si="115"/>
        <v>1.4999999999999999E-2</v>
      </c>
      <c r="G249" s="31">
        <f t="shared" si="112"/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13"/>
        <v>8.3333333333333332E-3</v>
      </c>
    </row>
    <row r="250" spans="1:23" outlineLevel="2">
      <c r="A250" s="2" t="s">
        <v>12</v>
      </c>
      <c r="B250" s="18">
        <v>0.14000000000000001</v>
      </c>
      <c r="C250" s="12">
        <f t="shared" si="114"/>
        <v>1.4000000000000002E-2</v>
      </c>
      <c r="D250" s="12"/>
      <c r="E250" s="13"/>
      <c r="F250" s="30">
        <f t="shared" si="115"/>
        <v>1.4000000000000002E-2</v>
      </c>
      <c r="G250" s="31">
        <f t="shared" si="112"/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13"/>
        <v>1.4000000000000004E-2</v>
      </c>
    </row>
    <row r="251" spans="1:23" outlineLevel="2">
      <c r="A251" s="2" t="s">
        <v>13</v>
      </c>
      <c r="B251" s="18">
        <v>0.05</v>
      </c>
      <c r="C251" s="12">
        <f t="shared" si="114"/>
        <v>3.7500000000000006E-2</v>
      </c>
      <c r="D251" s="12"/>
      <c r="E251" s="13"/>
      <c r="F251" s="30">
        <f t="shared" si="115"/>
        <v>5.000000000000001E-2</v>
      </c>
      <c r="G251" s="31">
        <f t="shared" si="112"/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13"/>
        <v>3.8166666666666675E-2</v>
      </c>
    </row>
    <row r="252" spans="1:23" outlineLevel="2">
      <c r="A252" s="2" t="s">
        <v>14</v>
      </c>
      <c r="B252" s="18">
        <v>0.09</v>
      </c>
      <c r="C252" s="12">
        <f t="shared" si="114"/>
        <v>4.4999999999999998E-2</v>
      </c>
      <c r="D252" s="12"/>
      <c r="E252" s="13"/>
      <c r="F252" s="30">
        <f t="shared" si="115"/>
        <v>4.4999999999999998E-2</v>
      </c>
      <c r="G252" s="31">
        <f t="shared" si="112"/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13"/>
        <v>4.5000000000000005E-2</v>
      </c>
    </row>
    <row r="253" spans="1:23" outlineLevel="2">
      <c r="A253" s="2" t="s">
        <v>15</v>
      </c>
      <c r="B253" s="18">
        <v>0.05</v>
      </c>
      <c r="C253" s="12">
        <f t="shared" si="114"/>
        <v>1.4999999999999999E-2</v>
      </c>
      <c r="D253" s="12"/>
      <c r="E253" s="13"/>
      <c r="F253" s="30">
        <f t="shared" si="115"/>
        <v>4.0000000000000008E-2</v>
      </c>
      <c r="G253" s="31">
        <f t="shared" si="112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13"/>
        <v>2.6666666666666672E-2</v>
      </c>
    </row>
    <row r="254" spans="1:23" outlineLevel="2">
      <c r="A254" s="2" t="s">
        <v>16</v>
      </c>
      <c r="B254" s="18">
        <v>0.09</v>
      </c>
      <c r="C254" s="12">
        <f t="shared" si="114"/>
        <v>4.4999999999999998E-2</v>
      </c>
      <c r="D254" s="12"/>
      <c r="E254" s="13"/>
      <c r="F254" s="30">
        <f t="shared" si="115"/>
        <v>4.4999999999999998E-2</v>
      </c>
      <c r="G254" s="31">
        <f t="shared" si="112"/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13"/>
        <v>4.5000000000000005E-2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R255" si="116">SUM(C245:C254)</f>
        <v>0.2475</v>
      </c>
      <c r="D255" s="16">
        <f t="shared" si="116"/>
        <v>0</v>
      </c>
      <c r="E255" s="16">
        <f t="shared" si="116"/>
        <v>0</v>
      </c>
      <c r="F255" s="34">
        <f t="shared" si="116"/>
        <v>0.29899999999999999</v>
      </c>
      <c r="G255" s="16">
        <f t="shared" si="116"/>
        <v>0.23899999999999999</v>
      </c>
      <c r="H255" s="16">
        <f t="shared" si="116"/>
        <v>0</v>
      </c>
      <c r="I255" s="16">
        <f t="shared" si="116"/>
        <v>0</v>
      </c>
      <c r="J255" s="16">
        <f t="shared" si="116"/>
        <v>0</v>
      </c>
      <c r="K255" s="16">
        <f t="shared" si="116"/>
        <v>0</v>
      </c>
      <c r="L255" s="16">
        <f t="shared" si="116"/>
        <v>0</v>
      </c>
      <c r="M255" s="16">
        <f t="shared" si="116"/>
        <v>0</v>
      </c>
      <c r="N255" s="16">
        <f t="shared" si="116"/>
        <v>0</v>
      </c>
      <c r="O255" s="16">
        <f t="shared" si="116"/>
        <v>0</v>
      </c>
      <c r="P255" s="16">
        <f t="shared" si="116"/>
        <v>0</v>
      </c>
      <c r="Q255" s="16">
        <f t="shared" si="116"/>
        <v>0</v>
      </c>
      <c r="R255" s="16">
        <f t="shared" si="116"/>
        <v>0</v>
      </c>
      <c r="S255" s="16">
        <v>0.51173999999999997</v>
      </c>
      <c r="T255" s="16">
        <f t="shared" ref="T255:W255" si="117">SUM(T245:T254)</f>
        <v>0</v>
      </c>
      <c r="U255" s="16">
        <f t="shared" si="117"/>
        <v>0</v>
      </c>
      <c r="V255" s="16">
        <f t="shared" si="117"/>
        <v>0</v>
      </c>
      <c r="W255" s="16">
        <f t="shared" si="117"/>
        <v>0.26183333333333336</v>
      </c>
    </row>
    <row r="256" spans="1:23">
      <c r="A256" s="3" t="s">
        <v>18</v>
      </c>
      <c r="B256" s="16">
        <f t="shared" ref="B256:R256" si="118">0.4*B244+0.6*B255</f>
        <v>1</v>
      </c>
      <c r="C256" s="16">
        <f t="shared" si="118"/>
        <v>0.46550000000000002</v>
      </c>
      <c r="D256" s="16">
        <f t="shared" si="118"/>
        <v>0</v>
      </c>
      <c r="E256" s="16">
        <f t="shared" si="118"/>
        <v>0</v>
      </c>
      <c r="F256" s="34">
        <f t="shared" si="118"/>
        <v>0.45140000000000002</v>
      </c>
      <c r="G256" s="16">
        <f t="shared" si="118"/>
        <v>0.41339999999999999</v>
      </c>
      <c r="H256" s="16">
        <f t="shared" si="118"/>
        <v>0</v>
      </c>
      <c r="I256" s="16">
        <f t="shared" si="118"/>
        <v>0</v>
      </c>
      <c r="J256" s="16">
        <f t="shared" si="118"/>
        <v>0</v>
      </c>
      <c r="K256" s="16">
        <f t="shared" si="118"/>
        <v>0</v>
      </c>
      <c r="L256" s="16">
        <f t="shared" si="118"/>
        <v>0</v>
      </c>
      <c r="M256" s="16">
        <f t="shared" si="118"/>
        <v>0</v>
      </c>
      <c r="N256" s="16">
        <f t="shared" si="118"/>
        <v>0</v>
      </c>
      <c r="O256" s="16">
        <f t="shared" si="118"/>
        <v>0</v>
      </c>
      <c r="P256" s="16">
        <f t="shared" si="118"/>
        <v>0</v>
      </c>
      <c r="Q256" s="16">
        <f t="shared" si="118"/>
        <v>0</v>
      </c>
      <c r="R256" s="16">
        <f t="shared" si="118"/>
        <v>0</v>
      </c>
      <c r="S256" s="16">
        <v>0.70704400000000001</v>
      </c>
      <c r="T256" s="16">
        <f t="shared" ref="T256:W256" si="119">0.4*T244+0.6*T255</f>
        <v>0</v>
      </c>
      <c r="U256" s="16">
        <f t="shared" si="119"/>
        <v>0</v>
      </c>
      <c r="V256" s="16">
        <f t="shared" si="119"/>
        <v>0</v>
      </c>
      <c r="W256" s="16">
        <f t="shared" si="119"/>
        <v>0.4434333333333334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/>
      <c r="E259" s="12"/>
      <c r="F259" s="31">
        <f>F221*F104/B104</f>
        <v>0.23</v>
      </c>
      <c r="G259" s="31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/>
      <c r="Q259" s="13"/>
      <c r="R259" s="19"/>
      <c r="S259" s="13"/>
      <c r="T259" s="13"/>
      <c r="U259" s="13"/>
      <c r="V259" s="13"/>
      <c r="W259" s="15">
        <f>AVERAGE(C259:V259)</f>
        <v>0.215</v>
      </c>
    </row>
    <row r="260" spans="1:23" outlineLevel="2">
      <c r="A260" s="2" t="s">
        <v>3</v>
      </c>
      <c r="B260" s="18">
        <v>0.1</v>
      </c>
      <c r="C260" s="12">
        <f t="shared" ref="C260:C262" si="120">C222*C105/B260</f>
        <v>5.000000000000001E-2</v>
      </c>
      <c r="D260" s="12"/>
      <c r="E260" s="12"/>
      <c r="F260" s="31">
        <f t="shared" ref="F260:F262" si="121">F222*F105/B105</f>
        <v>5.0000000000000017E-2</v>
      </c>
      <c r="G260" s="31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/>
      <c r="Q260" s="13"/>
      <c r="R260" s="19"/>
      <c r="S260" s="13"/>
      <c r="T260" s="13"/>
      <c r="U260" s="13"/>
      <c r="V260" s="13"/>
      <c r="W260" s="15">
        <f t="shared" ref="W260:W262" si="122">AVERAGE(C260:V260)</f>
        <v>5.0000000000000017E-2</v>
      </c>
    </row>
    <row r="261" spans="1:23" outlineLevel="2">
      <c r="A261" s="2" t="s">
        <v>4</v>
      </c>
      <c r="B261" s="18">
        <v>0.45</v>
      </c>
      <c r="C261" s="12">
        <f t="shared" si="120"/>
        <v>0.27787499999999993</v>
      </c>
      <c r="D261" s="12"/>
      <c r="E261" s="12"/>
      <c r="F261" s="31">
        <f t="shared" si="121"/>
        <v>0.16800000000000001</v>
      </c>
      <c r="G261" s="31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/>
      <c r="Q261" s="13"/>
      <c r="R261" s="19"/>
      <c r="S261" s="13"/>
      <c r="T261" s="13"/>
      <c r="U261" s="13"/>
      <c r="V261" s="13"/>
      <c r="W261" s="15">
        <f t="shared" si="122"/>
        <v>0.21631249999999999</v>
      </c>
    </row>
    <row r="262" spans="1:23" outlineLevel="2">
      <c r="A262" s="2" t="s">
        <v>5</v>
      </c>
      <c r="B262" s="18">
        <v>0.2</v>
      </c>
      <c r="C262" s="12">
        <f t="shared" si="120"/>
        <v>0.20000000000000004</v>
      </c>
      <c r="D262" s="12"/>
      <c r="E262" s="12"/>
      <c r="F262" s="31">
        <f t="shared" si="121"/>
        <v>0.20000000000000007</v>
      </c>
      <c r="G262" s="31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/>
      <c r="Q262" s="13"/>
      <c r="R262" s="19"/>
      <c r="S262" s="13"/>
      <c r="T262" s="13"/>
      <c r="U262" s="13"/>
      <c r="V262" s="13"/>
      <c r="W262" s="15">
        <f t="shared" si="122"/>
        <v>0.20000000000000007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R263" si="123">SUM(C259:C262)</f>
        <v>0.75287500000000007</v>
      </c>
      <c r="D263" s="16">
        <f t="shared" si="123"/>
        <v>0</v>
      </c>
      <c r="E263" s="16">
        <f t="shared" si="123"/>
        <v>0</v>
      </c>
      <c r="F263" s="34">
        <f t="shared" si="123"/>
        <v>0.64800000000000013</v>
      </c>
      <c r="G263" s="16">
        <f t="shared" si="123"/>
        <v>0.64306250000000009</v>
      </c>
      <c r="H263" s="16">
        <f t="shared" si="123"/>
        <v>0</v>
      </c>
      <c r="I263" s="16">
        <f t="shared" si="123"/>
        <v>0</v>
      </c>
      <c r="J263" s="16">
        <f t="shared" si="123"/>
        <v>0</v>
      </c>
      <c r="K263" s="16">
        <f t="shared" si="123"/>
        <v>0</v>
      </c>
      <c r="L263" s="16">
        <f t="shared" si="123"/>
        <v>0</v>
      </c>
      <c r="M263" s="16">
        <f t="shared" si="123"/>
        <v>0</v>
      </c>
      <c r="N263" s="16">
        <f t="shared" si="123"/>
        <v>0</v>
      </c>
      <c r="O263" s="16">
        <f t="shared" si="123"/>
        <v>0</v>
      </c>
      <c r="P263" s="16">
        <f t="shared" si="123"/>
        <v>0</v>
      </c>
      <c r="Q263" s="16">
        <f t="shared" si="123"/>
        <v>0</v>
      </c>
      <c r="R263" s="16">
        <f t="shared" si="123"/>
        <v>0</v>
      </c>
      <c r="S263" s="16">
        <v>1</v>
      </c>
      <c r="T263" s="16">
        <f t="shared" ref="T263:W263" si="124">SUM(T259:T262)</f>
        <v>0</v>
      </c>
      <c r="U263" s="16">
        <f t="shared" si="124"/>
        <v>0</v>
      </c>
      <c r="V263" s="16">
        <f t="shared" si="124"/>
        <v>0</v>
      </c>
      <c r="W263" s="16">
        <f t="shared" si="124"/>
        <v>0.6813125000000001</v>
      </c>
    </row>
    <row r="264" spans="1:23" outlineLevel="2">
      <c r="A264" s="2" t="s">
        <v>7</v>
      </c>
      <c r="B264" s="18">
        <v>0.1</v>
      </c>
      <c r="C264" s="12">
        <f>C226*C109/B264</f>
        <v>9.1199999999999996E-3</v>
      </c>
      <c r="D264" s="12"/>
      <c r="E264" s="13"/>
      <c r="F264" s="30">
        <f>F226*F109/B109</f>
        <v>0.01</v>
      </c>
      <c r="G264" s="31">
        <f t="shared" ref="G264:G273" si="125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26">AVERAGE(C264:V264)</f>
        <v>1.0153333333333332E-2</v>
      </c>
    </row>
    <row r="265" spans="1:23" outlineLevel="2">
      <c r="A265" s="2" t="s">
        <v>8</v>
      </c>
      <c r="B265" s="18">
        <v>0.04</v>
      </c>
      <c r="C265" s="12">
        <f t="shared" ref="C265:C273" si="127">C227*C110/B265</f>
        <v>4.0000000000000001E-3</v>
      </c>
      <c r="D265" s="12"/>
      <c r="E265" s="13"/>
      <c r="F265" s="30">
        <f t="shared" ref="F265:F273" si="128">F227*F110/B110</f>
        <v>4.0000000000000001E-3</v>
      </c>
      <c r="G265" s="31">
        <f t="shared" si="125"/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26"/>
        <v>4.0000000000000001E-3</v>
      </c>
    </row>
    <row r="266" spans="1:23" outlineLevel="2">
      <c r="A266" s="2" t="s">
        <v>9</v>
      </c>
      <c r="B266" s="18">
        <v>0.1</v>
      </c>
      <c r="C266" s="12">
        <f t="shared" si="127"/>
        <v>0.01</v>
      </c>
      <c r="D266" s="12"/>
      <c r="E266" s="13"/>
      <c r="F266" s="30">
        <f t="shared" si="128"/>
        <v>0.01</v>
      </c>
      <c r="G266" s="31">
        <f t="shared" si="125"/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26"/>
        <v>9.1666666666666667E-3</v>
      </c>
    </row>
    <row r="267" spans="1:23" outlineLevel="2">
      <c r="A267" s="2" t="s">
        <v>10</v>
      </c>
      <c r="B267" s="18">
        <v>0.24</v>
      </c>
      <c r="C267" s="12">
        <f t="shared" si="127"/>
        <v>0.06</v>
      </c>
      <c r="D267" s="12"/>
      <c r="E267" s="13"/>
      <c r="F267" s="30">
        <f>F229*F112/B112</f>
        <v>6.6000000000000003E-2</v>
      </c>
      <c r="G267" s="31">
        <f t="shared" si="125"/>
        <v>0.05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26"/>
        <v>5.8666666666666666E-2</v>
      </c>
    </row>
    <row r="268" spans="1:23" outlineLevel="2">
      <c r="A268" s="2" t="s">
        <v>11</v>
      </c>
      <c r="B268" s="18">
        <v>0.1</v>
      </c>
      <c r="C268" s="12">
        <f t="shared" si="127"/>
        <v>3.7499999999999999E-3</v>
      </c>
      <c r="D268" s="12"/>
      <c r="E268" s="13"/>
      <c r="F268" s="30">
        <f t="shared" si="128"/>
        <v>7.4999999999999997E-3</v>
      </c>
      <c r="G268" s="31">
        <f t="shared" si="125"/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26"/>
        <v>5.0000000000000001E-3</v>
      </c>
    </row>
    <row r="269" spans="1:23" outlineLevel="2">
      <c r="A269" s="2" t="s">
        <v>12</v>
      </c>
      <c r="B269" s="18">
        <v>0.14000000000000001</v>
      </c>
      <c r="C269" s="12">
        <f t="shared" si="127"/>
        <v>1.0500000000000001E-2</v>
      </c>
      <c r="D269" s="12"/>
      <c r="E269" s="13"/>
      <c r="F269" s="30">
        <f t="shared" si="128"/>
        <v>7.000000000000001E-3</v>
      </c>
      <c r="G269" s="31">
        <f t="shared" si="125"/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26"/>
        <v>9.3333333333333341E-3</v>
      </c>
    </row>
    <row r="270" spans="1:23" outlineLevel="2">
      <c r="A270" s="2" t="s">
        <v>13</v>
      </c>
      <c r="B270" s="18">
        <v>0.05</v>
      </c>
      <c r="C270" s="12">
        <f t="shared" si="127"/>
        <v>3.7500000000000006E-2</v>
      </c>
      <c r="D270" s="12"/>
      <c r="E270" s="13"/>
      <c r="F270" s="30">
        <f t="shared" si="128"/>
        <v>5.000000000000001E-2</v>
      </c>
      <c r="G270" s="31">
        <f t="shared" si="125"/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26"/>
        <v>3.8166666666666675E-2</v>
      </c>
    </row>
    <row r="271" spans="1:23" outlineLevel="2">
      <c r="A271" s="2" t="s">
        <v>14</v>
      </c>
      <c r="B271" s="18">
        <v>0.09</v>
      </c>
      <c r="C271" s="12">
        <f t="shared" si="127"/>
        <v>4.4999999999999998E-2</v>
      </c>
      <c r="D271" s="12"/>
      <c r="E271" s="13"/>
      <c r="F271" s="30">
        <f t="shared" si="128"/>
        <v>4.4999999999999998E-2</v>
      </c>
      <c r="G271" s="31">
        <f t="shared" si="125"/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26"/>
        <v>4.5000000000000005E-2</v>
      </c>
    </row>
    <row r="272" spans="1:23" outlineLevel="2">
      <c r="A272" s="2" t="s">
        <v>15</v>
      </c>
      <c r="B272" s="18">
        <v>0.05</v>
      </c>
      <c r="C272" s="12">
        <f t="shared" si="127"/>
        <v>1.3499999999999996E-2</v>
      </c>
      <c r="D272" s="12"/>
      <c r="E272" s="13"/>
      <c r="F272" s="30">
        <f t="shared" si="128"/>
        <v>3.6000000000000004E-2</v>
      </c>
      <c r="G272" s="31">
        <f t="shared" si="125"/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26"/>
        <v>2.2333333333333334E-2</v>
      </c>
    </row>
    <row r="273" spans="1:23" outlineLevel="2">
      <c r="A273" s="2" t="s">
        <v>16</v>
      </c>
      <c r="B273" s="18">
        <v>0.09</v>
      </c>
      <c r="C273" s="12">
        <f t="shared" si="127"/>
        <v>4.4999999999999998E-2</v>
      </c>
      <c r="D273" s="12"/>
      <c r="E273" s="13"/>
      <c r="F273" s="30">
        <f t="shared" si="128"/>
        <v>4.4999999999999998E-2</v>
      </c>
      <c r="G273" s="31">
        <f t="shared" si="125"/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26"/>
        <v>4.5000000000000005E-2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R274" si="129">SUM(C264:C273)</f>
        <v>0.23836999999999997</v>
      </c>
      <c r="D274" s="16">
        <f t="shared" si="129"/>
        <v>0</v>
      </c>
      <c r="E274" s="16">
        <f t="shared" si="129"/>
        <v>0</v>
      </c>
      <c r="F274" s="34">
        <f t="shared" si="129"/>
        <v>0.28050000000000003</v>
      </c>
      <c r="G274" s="16">
        <f t="shared" si="129"/>
        <v>0.22159000000000001</v>
      </c>
      <c r="H274" s="16">
        <f t="shared" si="129"/>
        <v>0</v>
      </c>
      <c r="I274" s="16">
        <f t="shared" si="129"/>
        <v>0</v>
      </c>
      <c r="J274" s="16">
        <f t="shared" si="129"/>
        <v>0</v>
      </c>
      <c r="K274" s="16">
        <f t="shared" si="129"/>
        <v>0</v>
      </c>
      <c r="L274" s="16">
        <f t="shared" si="129"/>
        <v>0</v>
      </c>
      <c r="M274" s="16">
        <f t="shared" si="129"/>
        <v>0</v>
      </c>
      <c r="N274" s="16">
        <f t="shared" si="129"/>
        <v>0</v>
      </c>
      <c r="O274" s="16">
        <f t="shared" si="129"/>
        <v>0</v>
      </c>
      <c r="P274" s="16">
        <f t="shared" si="129"/>
        <v>0</v>
      </c>
      <c r="Q274" s="16">
        <f t="shared" si="129"/>
        <v>0</v>
      </c>
      <c r="R274" s="16">
        <f t="shared" si="129"/>
        <v>0</v>
      </c>
      <c r="S274" s="16">
        <v>0.51173999999999997</v>
      </c>
      <c r="T274" s="16">
        <f t="shared" ref="T274:W274" si="130">SUM(T264:T273)</f>
        <v>0</v>
      </c>
      <c r="U274" s="16">
        <f t="shared" si="130"/>
        <v>0</v>
      </c>
      <c r="V274" s="16">
        <f t="shared" si="130"/>
        <v>0</v>
      </c>
      <c r="W274" s="16">
        <f t="shared" si="130"/>
        <v>0.24682000000000004</v>
      </c>
    </row>
    <row r="275" spans="1:23">
      <c r="A275" s="3" t="s">
        <v>18</v>
      </c>
      <c r="B275" s="16">
        <f t="shared" ref="B275:R275" si="131">0.4*B263+0.6*B274</f>
        <v>1</v>
      </c>
      <c r="C275" s="16">
        <f t="shared" si="131"/>
        <v>0.44417200000000001</v>
      </c>
      <c r="D275" s="16">
        <f t="shared" si="131"/>
        <v>0</v>
      </c>
      <c r="E275" s="16">
        <f t="shared" si="131"/>
        <v>0</v>
      </c>
      <c r="F275" s="34">
        <f t="shared" si="131"/>
        <v>0.42750000000000005</v>
      </c>
      <c r="G275" s="16">
        <f t="shared" si="131"/>
        <v>0.39017900000000005</v>
      </c>
      <c r="H275" s="16">
        <f t="shared" si="131"/>
        <v>0</v>
      </c>
      <c r="I275" s="16">
        <f t="shared" si="131"/>
        <v>0</v>
      </c>
      <c r="J275" s="16">
        <f t="shared" si="131"/>
        <v>0</v>
      </c>
      <c r="K275" s="16">
        <f t="shared" si="131"/>
        <v>0</v>
      </c>
      <c r="L275" s="16">
        <f t="shared" si="131"/>
        <v>0</v>
      </c>
      <c r="M275" s="16">
        <f t="shared" si="131"/>
        <v>0</v>
      </c>
      <c r="N275" s="16">
        <f t="shared" si="131"/>
        <v>0</v>
      </c>
      <c r="O275" s="16">
        <f t="shared" si="131"/>
        <v>0</v>
      </c>
      <c r="P275" s="16">
        <f t="shared" si="131"/>
        <v>0</v>
      </c>
      <c r="Q275" s="16">
        <f t="shared" si="131"/>
        <v>0</v>
      </c>
      <c r="R275" s="16">
        <f t="shared" si="131"/>
        <v>0</v>
      </c>
      <c r="S275" s="16">
        <v>0.70704400000000001</v>
      </c>
      <c r="T275" s="16">
        <f t="shared" ref="T275:W275" si="132">0.4*T263+0.6*T274</f>
        <v>0</v>
      </c>
      <c r="U275" s="16">
        <f t="shared" si="132"/>
        <v>0</v>
      </c>
      <c r="V275" s="16">
        <f t="shared" si="132"/>
        <v>0</v>
      </c>
      <c r="W275" s="16">
        <f t="shared" si="132"/>
        <v>0.42061700000000013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v>0.22500000000000001</v>
      </c>
      <c r="D278" s="12"/>
      <c r="E278" s="12"/>
      <c r="F278" s="31">
        <f>F259*F64/B64</f>
        <v>0.23</v>
      </c>
      <c r="G278" s="31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/>
      <c r="Q278" s="13"/>
      <c r="R278" s="19"/>
      <c r="S278" s="13"/>
      <c r="T278" s="13"/>
      <c r="U278" s="13"/>
      <c r="V278" s="13"/>
      <c r="W278" s="15">
        <f>AVERAGE(C278:V278)</f>
        <v>0.215</v>
      </c>
    </row>
    <row r="279" spans="1:23" outlineLevel="2">
      <c r="A279" s="2" t="s">
        <v>3</v>
      </c>
      <c r="B279" s="18">
        <v>0.1</v>
      </c>
      <c r="C279" s="12">
        <v>5.000000000000001E-2</v>
      </c>
      <c r="D279" s="12"/>
      <c r="E279" s="12"/>
      <c r="F279" s="31">
        <f t="shared" ref="F279:F281" si="133">F260*F65/B65</f>
        <v>5.0000000000000017E-2</v>
      </c>
      <c r="G279" s="31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/>
      <c r="Q279" s="13"/>
      <c r="R279" s="19"/>
      <c r="S279" s="13"/>
      <c r="T279" s="13"/>
      <c r="U279" s="13"/>
      <c r="V279" s="13"/>
      <c r="W279" s="15">
        <f t="shared" ref="W279:W281" si="134">AVERAGE(C279:V279)</f>
        <v>5.0000000000000017E-2</v>
      </c>
    </row>
    <row r="280" spans="1:23" outlineLevel="2">
      <c r="A280" s="2" t="s">
        <v>4</v>
      </c>
      <c r="B280" s="18">
        <v>0.45</v>
      </c>
      <c r="C280" s="12">
        <v>0.27787499999999993</v>
      </c>
      <c r="D280" s="12"/>
      <c r="E280" s="12"/>
      <c r="F280" s="31">
        <f t="shared" si="133"/>
        <v>0.16800000000000001</v>
      </c>
      <c r="G280" s="31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/>
      <c r="Q280" s="13"/>
      <c r="R280" s="19"/>
      <c r="S280" s="13"/>
      <c r="T280" s="13"/>
      <c r="U280" s="13"/>
      <c r="V280" s="13"/>
      <c r="W280" s="15">
        <f t="shared" si="134"/>
        <v>0.21631249999999999</v>
      </c>
    </row>
    <row r="281" spans="1:23" outlineLevel="2">
      <c r="A281" s="2" t="s">
        <v>5</v>
      </c>
      <c r="B281" s="18">
        <v>0.2</v>
      </c>
      <c r="C281" s="12">
        <v>0.05</v>
      </c>
      <c r="D281" s="12"/>
      <c r="E281" s="12"/>
      <c r="F281" s="31">
        <f t="shared" si="133"/>
        <v>5.0000000000000017E-2</v>
      </c>
      <c r="G281" s="31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/>
      <c r="Q281" s="13"/>
      <c r="R281" s="19"/>
      <c r="S281" s="13"/>
      <c r="T281" s="13"/>
      <c r="U281" s="13"/>
      <c r="V281" s="13"/>
      <c r="W281" s="15">
        <f t="shared" si="134"/>
        <v>4.6666666666666669E-2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R282" si="135">SUM(C278:C281)</f>
        <v>0.60287500000000005</v>
      </c>
      <c r="D282" s="16">
        <f t="shared" si="135"/>
        <v>0</v>
      </c>
      <c r="E282" s="16">
        <f t="shared" si="135"/>
        <v>0</v>
      </c>
      <c r="F282" s="34">
        <f t="shared" si="135"/>
        <v>0.49800000000000011</v>
      </c>
      <c r="G282" s="16">
        <f t="shared" si="135"/>
        <v>0.48306250000000001</v>
      </c>
      <c r="H282" s="16">
        <f t="shared" si="135"/>
        <v>0</v>
      </c>
      <c r="I282" s="16">
        <f t="shared" si="135"/>
        <v>0</v>
      </c>
      <c r="J282" s="16">
        <f t="shared" si="135"/>
        <v>0</v>
      </c>
      <c r="K282" s="16">
        <f t="shared" si="135"/>
        <v>0</v>
      </c>
      <c r="L282" s="16">
        <f t="shared" si="135"/>
        <v>0</v>
      </c>
      <c r="M282" s="16">
        <f t="shared" si="135"/>
        <v>0</v>
      </c>
      <c r="N282" s="16">
        <f t="shared" si="135"/>
        <v>0</v>
      </c>
      <c r="O282" s="16">
        <f t="shared" si="135"/>
        <v>0</v>
      </c>
      <c r="P282" s="16">
        <f t="shared" si="135"/>
        <v>0</v>
      </c>
      <c r="Q282" s="16">
        <f t="shared" si="135"/>
        <v>0</v>
      </c>
      <c r="R282" s="16">
        <f t="shared" si="135"/>
        <v>0</v>
      </c>
      <c r="S282" s="16">
        <v>1</v>
      </c>
      <c r="T282" s="16">
        <f t="shared" ref="T282:W282" si="136">SUM(T278:T281)</f>
        <v>0</v>
      </c>
      <c r="U282" s="16">
        <f t="shared" si="136"/>
        <v>0</v>
      </c>
      <c r="V282" s="16">
        <f t="shared" si="136"/>
        <v>0</v>
      </c>
      <c r="W282" s="16">
        <f t="shared" si="136"/>
        <v>0.52797916666666667</v>
      </c>
    </row>
    <row r="283" spans="1:23" outlineLevel="2">
      <c r="A283" s="2" t="s">
        <v>7</v>
      </c>
      <c r="B283" s="18">
        <v>0.1</v>
      </c>
      <c r="C283" s="12">
        <v>9.1199999999999996E-3</v>
      </c>
      <c r="D283" s="12"/>
      <c r="E283" s="13"/>
      <c r="F283" s="30">
        <f>F264*F69/B69</f>
        <v>0.01</v>
      </c>
      <c r="G283" s="31">
        <f t="shared" ref="G283:G292" si="137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38">AVERAGE(C283:V283)</f>
        <v>1.0153333333333332E-2</v>
      </c>
    </row>
    <row r="284" spans="1:23" outlineLevel="2">
      <c r="A284" s="2" t="s">
        <v>8</v>
      </c>
      <c r="B284" s="18">
        <v>0.04</v>
      </c>
      <c r="C284" s="12">
        <v>4.0000000000000001E-3</v>
      </c>
      <c r="D284" s="12"/>
      <c r="E284" s="13"/>
      <c r="F284" s="30">
        <f t="shared" ref="F284:F292" si="139">F265*F70/B70</f>
        <v>4.0000000000000001E-3</v>
      </c>
      <c r="G284" s="31">
        <f t="shared" si="137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38"/>
        <v>4.0000000000000001E-3</v>
      </c>
    </row>
    <row r="285" spans="1:23" outlineLevel="2">
      <c r="A285" s="2" t="s">
        <v>9</v>
      </c>
      <c r="B285" s="18">
        <v>0.1</v>
      </c>
      <c r="C285" s="12">
        <v>0.01</v>
      </c>
      <c r="D285" s="12"/>
      <c r="E285" s="13"/>
      <c r="F285" s="30">
        <f t="shared" si="139"/>
        <v>0.01</v>
      </c>
      <c r="G285" s="31">
        <f t="shared" si="137"/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38"/>
        <v>9.1666666666666667E-3</v>
      </c>
    </row>
    <row r="286" spans="1:23" outlineLevel="2">
      <c r="A286" s="2" t="s">
        <v>10</v>
      </c>
      <c r="B286" s="18">
        <v>0.24</v>
      </c>
      <c r="C286" s="12">
        <v>0.06</v>
      </c>
      <c r="D286" s="12"/>
      <c r="E286" s="13"/>
      <c r="F286" s="30">
        <f t="shared" si="139"/>
        <v>6.6000000000000003E-2</v>
      </c>
      <c r="G286" s="31">
        <f t="shared" si="137"/>
        <v>0.05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38"/>
        <v>5.8666666666666666E-2</v>
      </c>
    </row>
    <row r="287" spans="1:23" outlineLevel="2">
      <c r="A287" s="2" t="s">
        <v>11</v>
      </c>
      <c r="B287" s="18">
        <v>0.1</v>
      </c>
      <c r="C287" s="12">
        <v>3.7499999999999999E-3</v>
      </c>
      <c r="D287" s="12"/>
      <c r="E287" s="13"/>
      <c r="F287" s="30">
        <f t="shared" si="139"/>
        <v>7.4999999999999997E-3</v>
      </c>
      <c r="G287" s="31">
        <f t="shared" si="137"/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38"/>
        <v>5.0000000000000001E-3</v>
      </c>
    </row>
    <row r="288" spans="1:23" outlineLevel="2">
      <c r="A288" s="2" t="s">
        <v>12</v>
      </c>
      <c r="B288" s="18">
        <v>0.14000000000000001</v>
      </c>
      <c r="C288" s="12">
        <v>1.0500000000000001E-2</v>
      </c>
      <c r="D288" s="12"/>
      <c r="E288" s="13"/>
      <c r="F288" s="30">
        <f t="shared" si="139"/>
        <v>7.000000000000001E-3</v>
      </c>
      <c r="G288" s="31">
        <f t="shared" si="137"/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38"/>
        <v>9.3333333333333341E-3</v>
      </c>
    </row>
    <row r="289" spans="1:23" outlineLevel="2">
      <c r="A289" s="2" t="s">
        <v>13</v>
      </c>
      <c r="B289" s="18">
        <v>0.05</v>
      </c>
      <c r="C289" s="12">
        <v>3.7500000000000006E-2</v>
      </c>
      <c r="D289" s="12"/>
      <c r="E289" s="13"/>
      <c r="F289" s="30">
        <f t="shared" si="139"/>
        <v>5.000000000000001E-2</v>
      </c>
      <c r="G289" s="31">
        <f t="shared" si="137"/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38"/>
        <v>3.8166666666666675E-2</v>
      </c>
    </row>
    <row r="290" spans="1:23" outlineLevel="2">
      <c r="A290" s="2" t="s">
        <v>14</v>
      </c>
      <c r="B290" s="18">
        <v>0.09</v>
      </c>
      <c r="C290" s="12">
        <v>4.4999999999999998E-2</v>
      </c>
      <c r="D290" s="12"/>
      <c r="E290" s="13"/>
      <c r="F290" s="30">
        <f t="shared" si="139"/>
        <v>4.4999999999999998E-2</v>
      </c>
      <c r="G290" s="31">
        <f t="shared" si="137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38"/>
        <v>4.5000000000000005E-2</v>
      </c>
    </row>
    <row r="291" spans="1:23" outlineLevel="2">
      <c r="A291" s="2" t="s">
        <v>15</v>
      </c>
      <c r="B291" s="18">
        <v>0.05</v>
      </c>
      <c r="C291" s="12">
        <v>1.3499999999999996E-2</v>
      </c>
      <c r="D291" s="12"/>
      <c r="E291" s="13"/>
      <c r="F291" s="30">
        <f t="shared" si="139"/>
        <v>3.6000000000000004E-2</v>
      </c>
      <c r="G291" s="31">
        <f t="shared" si="137"/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38"/>
        <v>2.2333333333333334E-2</v>
      </c>
    </row>
    <row r="292" spans="1:23" outlineLevel="2">
      <c r="A292" s="2" t="s">
        <v>16</v>
      </c>
      <c r="B292" s="18">
        <v>0.09</v>
      </c>
      <c r="C292" s="12">
        <v>4.4999999999999998E-2</v>
      </c>
      <c r="D292" s="12"/>
      <c r="E292" s="13"/>
      <c r="F292" s="30">
        <f t="shared" si="139"/>
        <v>4.4999999999999998E-2</v>
      </c>
      <c r="G292" s="31">
        <f t="shared" si="137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38"/>
        <v>4.5000000000000005E-2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R293" si="140">SUM(C283:C292)</f>
        <v>0.23836999999999997</v>
      </c>
      <c r="D293" s="16">
        <f t="shared" si="140"/>
        <v>0</v>
      </c>
      <c r="E293" s="16">
        <f t="shared" si="140"/>
        <v>0</v>
      </c>
      <c r="F293" s="34">
        <f t="shared" si="140"/>
        <v>0.28050000000000003</v>
      </c>
      <c r="G293" s="16">
        <f t="shared" si="140"/>
        <v>0.22159000000000001</v>
      </c>
      <c r="H293" s="16">
        <f t="shared" si="140"/>
        <v>0</v>
      </c>
      <c r="I293" s="16">
        <f t="shared" si="140"/>
        <v>0</v>
      </c>
      <c r="J293" s="16">
        <f t="shared" si="140"/>
        <v>0</v>
      </c>
      <c r="K293" s="16">
        <f t="shared" si="140"/>
        <v>0</v>
      </c>
      <c r="L293" s="16">
        <f t="shared" si="140"/>
        <v>0</v>
      </c>
      <c r="M293" s="16">
        <f t="shared" si="140"/>
        <v>0</v>
      </c>
      <c r="N293" s="16">
        <f t="shared" si="140"/>
        <v>0</v>
      </c>
      <c r="O293" s="16">
        <f t="shared" si="140"/>
        <v>0</v>
      </c>
      <c r="P293" s="16">
        <f t="shared" si="140"/>
        <v>0</v>
      </c>
      <c r="Q293" s="16">
        <f t="shared" si="140"/>
        <v>0</v>
      </c>
      <c r="R293" s="16">
        <f t="shared" si="140"/>
        <v>0</v>
      </c>
      <c r="S293" s="16">
        <v>0.51173999999999997</v>
      </c>
      <c r="T293" s="16">
        <f t="shared" ref="T293:W293" si="141">SUM(T283:T292)</f>
        <v>0</v>
      </c>
      <c r="U293" s="16">
        <f t="shared" si="141"/>
        <v>0</v>
      </c>
      <c r="V293" s="16">
        <f t="shared" si="141"/>
        <v>0</v>
      </c>
      <c r="W293" s="16">
        <f t="shared" si="141"/>
        <v>0.24682000000000004</v>
      </c>
    </row>
    <row r="294" spans="1:23">
      <c r="A294" s="3" t="s">
        <v>18</v>
      </c>
      <c r="B294" s="16">
        <f t="shared" ref="B294:R294" si="142">0.4*B282+0.6*B293</f>
        <v>1</v>
      </c>
      <c r="C294" s="16">
        <f t="shared" si="142"/>
        <v>0.38417200000000001</v>
      </c>
      <c r="D294" s="16">
        <f t="shared" si="142"/>
        <v>0</v>
      </c>
      <c r="E294" s="16">
        <f t="shared" si="142"/>
        <v>0</v>
      </c>
      <c r="F294" s="34">
        <f t="shared" si="142"/>
        <v>0.36750000000000005</v>
      </c>
      <c r="G294" s="16">
        <f t="shared" si="142"/>
        <v>0.326179</v>
      </c>
      <c r="H294" s="16">
        <f t="shared" si="142"/>
        <v>0</v>
      </c>
      <c r="I294" s="16">
        <f t="shared" si="142"/>
        <v>0</v>
      </c>
      <c r="J294" s="16">
        <f t="shared" si="142"/>
        <v>0</v>
      </c>
      <c r="K294" s="16">
        <f t="shared" si="142"/>
        <v>0</v>
      </c>
      <c r="L294" s="16">
        <f t="shared" si="142"/>
        <v>0</v>
      </c>
      <c r="M294" s="16">
        <f t="shared" si="142"/>
        <v>0</v>
      </c>
      <c r="N294" s="16">
        <f t="shared" si="142"/>
        <v>0</v>
      </c>
      <c r="O294" s="16">
        <f t="shared" si="142"/>
        <v>0</v>
      </c>
      <c r="P294" s="16">
        <f t="shared" si="142"/>
        <v>0</v>
      </c>
      <c r="Q294" s="16">
        <f t="shared" si="142"/>
        <v>0</v>
      </c>
      <c r="R294" s="16">
        <f t="shared" si="142"/>
        <v>0</v>
      </c>
      <c r="S294" s="16">
        <v>0.70704400000000001</v>
      </c>
      <c r="T294" s="16">
        <f t="shared" ref="T294:W294" si="143">0.4*T282+0.6*T293</f>
        <v>0</v>
      </c>
      <c r="U294" s="16">
        <f t="shared" si="143"/>
        <v>0</v>
      </c>
      <c r="V294" s="16">
        <f t="shared" si="143"/>
        <v>0</v>
      </c>
      <c r="W294" s="16">
        <f t="shared" si="143"/>
        <v>0.35928366666666667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</f>
        <v>0.25</v>
      </c>
      <c r="D297" s="12"/>
      <c r="E297" s="12"/>
      <c r="F297" s="31">
        <f>F4*F64/B64</f>
        <v>0.25</v>
      </c>
      <c r="G297" s="31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/>
      <c r="Q297" s="13"/>
      <c r="R297" s="19"/>
      <c r="S297" s="13"/>
      <c r="T297" s="13"/>
      <c r="U297" s="13"/>
      <c r="V297" s="13"/>
      <c r="W297" s="15">
        <f>AVERAGE(C297:V297)</f>
        <v>0.23333333333333331</v>
      </c>
    </row>
    <row r="298" spans="1:23" outlineLevel="2">
      <c r="A298" s="2" t="s">
        <v>3</v>
      </c>
      <c r="B298" s="18">
        <v>0.1</v>
      </c>
      <c r="C298" s="12">
        <f t="shared" ref="C298:C300" si="144">C5</f>
        <v>0.1</v>
      </c>
      <c r="D298" s="12"/>
      <c r="E298" s="12"/>
      <c r="F298" s="31">
        <f t="shared" ref="F298:F311" si="145">F5*F65/B65</f>
        <v>0.10000000000000002</v>
      </c>
      <c r="G298" s="31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/>
      <c r="Q298" s="13"/>
      <c r="R298" s="19"/>
      <c r="S298" s="13"/>
      <c r="T298" s="13"/>
      <c r="U298" s="13"/>
      <c r="V298" s="13"/>
      <c r="W298" s="15">
        <f t="shared" ref="W298:W300" si="146">AVERAGE(C298:V298)</f>
        <v>0.10000000000000002</v>
      </c>
    </row>
    <row r="299" spans="1:23" outlineLevel="2">
      <c r="A299" s="2" t="s">
        <v>4</v>
      </c>
      <c r="B299" s="18">
        <v>0.45</v>
      </c>
      <c r="C299" s="12">
        <f t="shared" si="144"/>
        <v>0.45</v>
      </c>
      <c r="D299" s="12"/>
      <c r="E299" s="12"/>
      <c r="F299" s="31">
        <f t="shared" si="145"/>
        <v>0.36</v>
      </c>
      <c r="G299" s="31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/>
      <c r="Q299" s="13"/>
      <c r="R299" s="19"/>
      <c r="S299" s="13"/>
      <c r="T299" s="13"/>
      <c r="U299" s="13"/>
      <c r="V299" s="13"/>
      <c r="W299" s="15">
        <f t="shared" si="146"/>
        <v>0.42</v>
      </c>
    </row>
    <row r="300" spans="1:23" outlineLevel="2">
      <c r="A300" s="2" t="s">
        <v>5</v>
      </c>
      <c r="B300" s="18">
        <v>0.2</v>
      </c>
      <c r="C300" s="12">
        <v>0.05</v>
      </c>
      <c r="D300" s="12"/>
      <c r="E300" s="12"/>
      <c r="F300" s="31">
        <f t="shared" si="145"/>
        <v>5.000000000000001E-2</v>
      </c>
      <c r="G300" s="31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/>
      <c r="Q300" s="13"/>
      <c r="R300" s="19"/>
      <c r="S300" s="13"/>
      <c r="T300" s="13"/>
      <c r="U300" s="13"/>
      <c r="V300" s="13"/>
      <c r="W300" s="15">
        <f t="shared" si="146"/>
        <v>4.6666666666666662E-2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R301" si="147">SUM(C297:C300)</f>
        <v>0.85000000000000009</v>
      </c>
      <c r="D301" s="16">
        <f t="shared" si="147"/>
        <v>0</v>
      </c>
      <c r="E301" s="16">
        <f t="shared" si="147"/>
        <v>0</v>
      </c>
      <c r="F301" s="16">
        <f t="shared" si="147"/>
        <v>0.76</v>
      </c>
      <c r="G301" s="16">
        <f t="shared" si="147"/>
        <v>0.79</v>
      </c>
      <c r="H301" s="16">
        <f t="shared" si="147"/>
        <v>0</v>
      </c>
      <c r="I301" s="16">
        <f t="shared" si="147"/>
        <v>0</v>
      </c>
      <c r="J301" s="16">
        <f t="shared" si="147"/>
        <v>0</v>
      </c>
      <c r="K301" s="16">
        <f t="shared" si="147"/>
        <v>0</v>
      </c>
      <c r="L301" s="16">
        <f t="shared" si="147"/>
        <v>0</v>
      </c>
      <c r="M301" s="16">
        <f t="shared" si="147"/>
        <v>0</v>
      </c>
      <c r="N301" s="16">
        <f t="shared" si="147"/>
        <v>0</v>
      </c>
      <c r="O301" s="16">
        <f t="shared" si="147"/>
        <v>0</v>
      </c>
      <c r="P301" s="16">
        <f t="shared" si="147"/>
        <v>0</v>
      </c>
      <c r="Q301" s="16">
        <f t="shared" si="147"/>
        <v>0</v>
      </c>
      <c r="R301" s="16">
        <f t="shared" si="147"/>
        <v>0</v>
      </c>
      <c r="S301" s="16">
        <v>1</v>
      </c>
      <c r="T301" s="16">
        <f t="shared" ref="T301:W301" si="148">SUM(T297:T300)</f>
        <v>0</v>
      </c>
      <c r="U301" s="16">
        <f t="shared" si="148"/>
        <v>0</v>
      </c>
      <c r="V301" s="16">
        <f t="shared" si="148"/>
        <v>0</v>
      </c>
      <c r="W301" s="16">
        <f t="shared" si="148"/>
        <v>0.79999999999999993</v>
      </c>
    </row>
    <row r="302" spans="1:23" outlineLevel="2">
      <c r="A302" s="2" t="s">
        <v>7</v>
      </c>
      <c r="B302" s="18">
        <v>0.1</v>
      </c>
      <c r="C302" s="12">
        <f>C9</f>
        <v>0.02</v>
      </c>
      <c r="D302" s="12"/>
      <c r="E302" s="13"/>
      <c r="F302" s="31">
        <f t="shared" si="145"/>
        <v>0.02</v>
      </c>
      <c r="G302" s="31">
        <f t="shared" ref="G302:G311" si="149"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50">AVERAGE(C302:V302)</f>
        <v>0.02</v>
      </c>
    </row>
    <row r="303" spans="1:23" outlineLevel="2">
      <c r="A303" s="2" t="s">
        <v>8</v>
      </c>
      <c r="B303" s="18">
        <v>0.04</v>
      </c>
      <c r="C303" s="12">
        <f t="shared" ref="C303:C311" si="151">C10</f>
        <v>8.0000000000000002E-3</v>
      </c>
      <c r="D303" s="12"/>
      <c r="E303" s="13"/>
      <c r="F303" s="31">
        <f t="shared" si="145"/>
        <v>8.0000000000000002E-3</v>
      </c>
      <c r="G303" s="31">
        <f t="shared" si="149"/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50"/>
        <v>8.0000000000000002E-3</v>
      </c>
    </row>
    <row r="304" spans="1:23" outlineLevel="2">
      <c r="A304" s="2" t="s">
        <v>9</v>
      </c>
      <c r="B304" s="18">
        <v>0.1</v>
      </c>
      <c r="C304" s="12">
        <f t="shared" si="151"/>
        <v>0.02</v>
      </c>
      <c r="D304" s="12"/>
      <c r="E304" s="13"/>
      <c r="F304" s="31">
        <f t="shared" si="145"/>
        <v>0.02</v>
      </c>
      <c r="G304" s="31">
        <f t="shared" si="149"/>
        <v>0.02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50"/>
        <v>0.02</v>
      </c>
    </row>
    <row r="305" spans="1:23" outlineLevel="2">
      <c r="A305" s="2" t="s">
        <v>10</v>
      </c>
      <c r="B305" s="18">
        <v>0.24</v>
      </c>
      <c r="C305" s="12">
        <f t="shared" si="151"/>
        <v>0.12</v>
      </c>
      <c r="D305" s="12"/>
      <c r="E305" s="13"/>
      <c r="F305" s="31">
        <f t="shared" si="145"/>
        <v>0.14399999999999999</v>
      </c>
      <c r="G305" s="31">
        <f t="shared" si="149"/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50"/>
        <v>0.104</v>
      </c>
    </row>
    <row r="306" spans="1:23" outlineLevel="2">
      <c r="A306" s="2" t="s">
        <v>11</v>
      </c>
      <c r="B306" s="18">
        <v>0.1</v>
      </c>
      <c r="C306" s="12">
        <f t="shared" si="151"/>
        <v>0.02</v>
      </c>
      <c r="D306" s="12"/>
      <c r="E306" s="13"/>
      <c r="F306" s="31">
        <f t="shared" si="145"/>
        <v>0.06</v>
      </c>
      <c r="G306" s="31">
        <f t="shared" si="149"/>
        <v>0.02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50"/>
        <v>3.3333333333333333E-2</v>
      </c>
    </row>
    <row r="307" spans="1:23" outlineLevel="2">
      <c r="A307" s="2" t="s">
        <v>12</v>
      </c>
      <c r="B307" s="18">
        <v>0.14000000000000001</v>
      </c>
      <c r="C307" s="12">
        <f t="shared" si="151"/>
        <v>2.8000000000000001E-2</v>
      </c>
      <c r="D307" s="12"/>
      <c r="E307" s="13"/>
      <c r="F307" s="31">
        <f t="shared" si="145"/>
        <v>2.8000000000000004E-2</v>
      </c>
      <c r="G307" s="31">
        <f t="shared" si="149"/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50"/>
        <v>2.8000000000000008E-2</v>
      </c>
    </row>
    <row r="308" spans="1:23" outlineLevel="2">
      <c r="A308" s="2" t="s">
        <v>13</v>
      </c>
      <c r="B308" s="18">
        <v>0.05</v>
      </c>
      <c r="C308" s="12">
        <f t="shared" si="151"/>
        <v>0.05</v>
      </c>
      <c r="D308" s="12"/>
      <c r="E308" s="13"/>
      <c r="F308" s="31">
        <f t="shared" si="145"/>
        <v>5.000000000000001E-2</v>
      </c>
      <c r="G308" s="31">
        <f t="shared" si="149"/>
        <v>0.03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50"/>
        <v>4.3333333333333335E-2</v>
      </c>
    </row>
    <row r="309" spans="1:23" outlineLevel="2">
      <c r="A309" s="2" t="s">
        <v>14</v>
      </c>
      <c r="B309" s="18">
        <v>0.09</v>
      </c>
      <c r="C309" s="12">
        <f t="shared" si="151"/>
        <v>0.09</v>
      </c>
      <c r="D309" s="12"/>
      <c r="E309" s="13"/>
      <c r="F309" s="31">
        <f t="shared" si="145"/>
        <v>0.09</v>
      </c>
      <c r="G309" s="31">
        <f t="shared" si="149"/>
        <v>0.09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50"/>
        <v>9.0000000000000011E-2</v>
      </c>
    </row>
    <row r="310" spans="1:23" outlineLevel="2">
      <c r="A310" s="2" t="s">
        <v>15</v>
      </c>
      <c r="B310" s="18">
        <v>0.05</v>
      </c>
      <c r="C310" s="12">
        <f t="shared" si="151"/>
        <v>0.02</v>
      </c>
      <c r="D310" s="12"/>
      <c r="E310" s="13"/>
      <c r="F310" s="31">
        <f t="shared" si="145"/>
        <v>5.000000000000001E-2</v>
      </c>
      <c r="G310" s="31">
        <f t="shared" si="149"/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50"/>
        <v>4.0000000000000008E-2</v>
      </c>
    </row>
    <row r="311" spans="1:23" outlineLevel="2">
      <c r="A311" s="2" t="s">
        <v>16</v>
      </c>
      <c r="B311" s="18">
        <v>0.09</v>
      </c>
      <c r="C311" s="12">
        <f t="shared" si="151"/>
        <v>0.09</v>
      </c>
      <c r="D311" s="12"/>
      <c r="E311" s="13"/>
      <c r="F311" s="31">
        <f t="shared" si="145"/>
        <v>0.09</v>
      </c>
      <c r="G311" s="31">
        <f t="shared" si="149"/>
        <v>0.09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50"/>
        <v>9.0000000000000011E-2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R312" si="152">SUM(C302:C311)</f>
        <v>0.46599999999999997</v>
      </c>
      <c r="D312" s="16">
        <f t="shared" si="152"/>
        <v>0</v>
      </c>
      <c r="E312" s="16">
        <f t="shared" si="152"/>
        <v>0</v>
      </c>
      <c r="F312" s="34">
        <f t="shared" si="152"/>
        <v>0.56000000000000005</v>
      </c>
      <c r="G312" s="16">
        <f t="shared" si="152"/>
        <v>0.40400000000000003</v>
      </c>
      <c r="H312" s="16">
        <f t="shared" si="152"/>
        <v>0</v>
      </c>
      <c r="I312" s="16">
        <f t="shared" si="152"/>
        <v>0</v>
      </c>
      <c r="J312" s="16">
        <f t="shared" si="152"/>
        <v>0</v>
      </c>
      <c r="K312" s="16">
        <f t="shared" si="152"/>
        <v>0</v>
      </c>
      <c r="L312" s="16">
        <f t="shared" si="152"/>
        <v>0</v>
      </c>
      <c r="M312" s="16">
        <f t="shared" si="152"/>
        <v>0</v>
      </c>
      <c r="N312" s="16">
        <f t="shared" si="152"/>
        <v>0</v>
      </c>
      <c r="O312" s="16">
        <f t="shared" si="152"/>
        <v>0</v>
      </c>
      <c r="P312" s="16">
        <f t="shared" si="152"/>
        <v>0</v>
      </c>
      <c r="Q312" s="16">
        <f t="shared" si="152"/>
        <v>0</v>
      </c>
      <c r="R312" s="16">
        <f t="shared" si="152"/>
        <v>0</v>
      </c>
      <c r="S312" s="16">
        <v>0.51173999999999997</v>
      </c>
      <c r="T312" s="16">
        <f t="shared" ref="T312:W312" si="153">SUM(T302:T311)</f>
        <v>0</v>
      </c>
      <c r="U312" s="16">
        <f t="shared" si="153"/>
        <v>0</v>
      </c>
      <c r="V312" s="16">
        <f t="shared" si="153"/>
        <v>0</v>
      </c>
      <c r="W312" s="16">
        <f t="shared" si="153"/>
        <v>0.47666666666666674</v>
      </c>
    </row>
    <row r="313" spans="1:23">
      <c r="A313" s="3" t="s">
        <v>18</v>
      </c>
      <c r="B313" s="16">
        <f t="shared" ref="B313:R313" si="154">0.4*B301+0.6*B312</f>
        <v>1</v>
      </c>
      <c r="C313" s="16">
        <f t="shared" si="154"/>
        <v>0.61960000000000004</v>
      </c>
      <c r="D313" s="16">
        <f t="shared" si="154"/>
        <v>0</v>
      </c>
      <c r="E313" s="16">
        <f t="shared" si="154"/>
        <v>0</v>
      </c>
      <c r="F313" s="34">
        <f t="shared" si="154"/>
        <v>0.64000000000000012</v>
      </c>
      <c r="G313" s="16">
        <f t="shared" si="154"/>
        <v>0.55840000000000001</v>
      </c>
      <c r="H313" s="16">
        <f t="shared" si="154"/>
        <v>0</v>
      </c>
      <c r="I313" s="16">
        <f t="shared" si="154"/>
        <v>0</v>
      </c>
      <c r="J313" s="16">
        <f t="shared" si="154"/>
        <v>0</v>
      </c>
      <c r="K313" s="16">
        <f t="shared" si="154"/>
        <v>0</v>
      </c>
      <c r="L313" s="16">
        <f t="shared" si="154"/>
        <v>0</v>
      </c>
      <c r="M313" s="16">
        <f t="shared" si="154"/>
        <v>0</v>
      </c>
      <c r="N313" s="16">
        <f t="shared" si="154"/>
        <v>0</v>
      </c>
      <c r="O313" s="16">
        <f t="shared" si="154"/>
        <v>0</v>
      </c>
      <c r="P313" s="16">
        <f t="shared" si="154"/>
        <v>0</v>
      </c>
      <c r="Q313" s="16">
        <f t="shared" si="154"/>
        <v>0</v>
      </c>
      <c r="R313" s="16">
        <f t="shared" si="154"/>
        <v>0</v>
      </c>
      <c r="S313" s="16">
        <v>0.70704400000000001</v>
      </c>
      <c r="T313" s="16">
        <f t="shared" ref="T313:W313" si="155">0.4*T301+0.6*T312</f>
        <v>0</v>
      </c>
      <c r="U313" s="16">
        <f t="shared" si="155"/>
        <v>0</v>
      </c>
      <c r="V313" s="16">
        <f t="shared" si="155"/>
        <v>0</v>
      </c>
      <c r="W313" s="16">
        <f t="shared" si="155"/>
        <v>0.60600000000000009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C4*C104/B316</f>
        <v>0.25</v>
      </c>
      <c r="D316" s="12"/>
      <c r="E316" s="12"/>
      <c r="F316" s="31">
        <f>F4*F104/B104</f>
        <v>0.25</v>
      </c>
      <c r="G316" s="31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/>
      <c r="Q316" s="13"/>
      <c r="R316" s="19"/>
      <c r="S316" s="13"/>
      <c r="T316" s="13"/>
      <c r="U316" s="13"/>
      <c r="V316" s="13"/>
      <c r="W316" s="15">
        <f>AVERAGE(C316:V316)</f>
        <v>0.23333333333333331</v>
      </c>
    </row>
    <row r="317" spans="1:23" outlineLevel="2">
      <c r="A317" s="2" t="s">
        <v>3</v>
      </c>
      <c r="B317" s="18">
        <v>0.1</v>
      </c>
      <c r="C317" s="12">
        <f t="shared" ref="C317:C319" si="156">C5*C105/B317</f>
        <v>0.10000000000000002</v>
      </c>
      <c r="D317" s="12"/>
      <c r="E317" s="12"/>
      <c r="F317" s="31">
        <f t="shared" ref="F317:F330" si="157">F5*F105/B105</f>
        <v>0.10000000000000002</v>
      </c>
      <c r="G317" s="31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/>
      <c r="Q317" s="13"/>
      <c r="R317" s="19"/>
      <c r="S317" s="13"/>
      <c r="T317" s="13"/>
      <c r="U317" s="13"/>
      <c r="V317" s="13"/>
      <c r="W317" s="15">
        <f t="shared" ref="W317:W319" si="158">AVERAGE(C317:V317)</f>
        <v>0.10000000000000002</v>
      </c>
    </row>
    <row r="318" spans="1:23" outlineLevel="2">
      <c r="A318" s="2" t="s">
        <v>4</v>
      </c>
      <c r="B318" s="18">
        <v>0.45</v>
      </c>
      <c r="C318" s="12">
        <f t="shared" si="156"/>
        <v>0.45</v>
      </c>
      <c r="D318" s="12"/>
      <c r="E318" s="12"/>
      <c r="F318" s="31">
        <f t="shared" si="157"/>
        <v>0.36</v>
      </c>
      <c r="G318" s="31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/>
      <c r="Q318" s="13"/>
      <c r="R318" s="19"/>
      <c r="S318" s="13"/>
      <c r="T318" s="13"/>
      <c r="U318" s="13"/>
      <c r="V318" s="13"/>
      <c r="W318" s="15">
        <f t="shared" si="158"/>
        <v>0.42</v>
      </c>
    </row>
    <row r="319" spans="1:23" outlineLevel="2">
      <c r="A319" s="2" t="s">
        <v>5</v>
      </c>
      <c r="B319" s="18">
        <v>0.2</v>
      </c>
      <c r="C319" s="12">
        <f t="shared" si="156"/>
        <v>0.20000000000000004</v>
      </c>
      <c r="D319" s="12"/>
      <c r="E319" s="12"/>
      <c r="F319" s="31">
        <f t="shared" si="157"/>
        <v>0.20000000000000004</v>
      </c>
      <c r="G319" s="31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/>
      <c r="Q319" s="13"/>
      <c r="R319" s="19"/>
      <c r="S319" s="13"/>
      <c r="T319" s="13"/>
      <c r="U319" s="13"/>
      <c r="V319" s="13"/>
      <c r="W319" s="15">
        <f t="shared" si="158"/>
        <v>0.20000000000000004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R320" si="159">SUM(C316:C319)</f>
        <v>1</v>
      </c>
      <c r="D320" s="16">
        <f t="shared" si="159"/>
        <v>0</v>
      </c>
      <c r="E320" s="16">
        <f t="shared" si="159"/>
        <v>0</v>
      </c>
      <c r="F320" s="16">
        <f t="shared" si="159"/>
        <v>0.91</v>
      </c>
      <c r="G320" s="16">
        <f t="shared" si="159"/>
        <v>0.95000000000000007</v>
      </c>
      <c r="H320" s="16">
        <f t="shared" si="159"/>
        <v>0</v>
      </c>
      <c r="I320" s="16">
        <f t="shared" si="159"/>
        <v>0</v>
      </c>
      <c r="J320" s="16">
        <f t="shared" si="159"/>
        <v>0</v>
      </c>
      <c r="K320" s="16">
        <f t="shared" si="159"/>
        <v>0</v>
      </c>
      <c r="L320" s="16">
        <f t="shared" si="159"/>
        <v>0</v>
      </c>
      <c r="M320" s="16">
        <f t="shared" si="159"/>
        <v>0</v>
      </c>
      <c r="N320" s="16">
        <f t="shared" si="159"/>
        <v>0</v>
      </c>
      <c r="O320" s="16">
        <f t="shared" si="159"/>
        <v>0</v>
      </c>
      <c r="P320" s="16">
        <f t="shared" si="159"/>
        <v>0</v>
      </c>
      <c r="Q320" s="16">
        <f t="shared" si="159"/>
        <v>0</v>
      </c>
      <c r="R320" s="16">
        <f t="shared" si="159"/>
        <v>0</v>
      </c>
      <c r="S320" s="16">
        <v>1</v>
      </c>
      <c r="T320" s="16">
        <f t="shared" ref="T320:W320" si="160">SUM(T316:T319)</f>
        <v>0</v>
      </c>
      <c r="U320" s="16">
        <f t="shared" si="160"/>
        <v>0</v>
      </c>
      <c r="V320" s="16">
        <f t="shared" si="160"/>
        <v>0</v>
      </c>
      <c r="W320" s="16">
        <f t="shared" si="160"/>
        <v>0.95333333333333337</v>
      </c>
    </row>
    <row r="321" spans="1:23" outlineLevel="2">
      <c r="A321" s="2" t="s">
        <v>7</v>
      </c>
      <c r="B321" s="18">
        <v>0.1</v>
      </c>
      <c r="C321" s="12">
        <f>C9*C109/B321</f>
        <v>0.02</v>
      </c>
      <c r="D321" s="12"/>
      <c r="E321" s="13"/>
      <c r="F321" s="31">
        <f t="shared" si="157"/>
        <v>0.02</v>
      </c>
      <c r="G321" s="31">
        <f t="shared" ref="G321:G330" si="161"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62">AVERAGE(C321:V321)</f>
        <v>0.02</v>
      </c>
    </row>
    <row r="322" spans="1:23" outlineLevel="2">
      <c r="A322" s="2" t="s">
        <v>8</v>
      </c>
      <c r="B322" s="18">
        <v>0.04</v>
      </c>
      <c r="C322" s="12">
        <f t="shared" ref="C322:C330" si="163">C10*C110/B322</f>
        <v>8.0000000000000002E-3</v>
      </c>
      <c r="D322" s="12"/>
      <c r="E322" s="13"/>
      <c r="F322" s="31">
        <f t="shared" si="157"/>
        <v>8.0000000000000002E-3</v>
      </c>
      <c r="G322" s="31">
        <f t="shared" si="161"/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62"/>
        <v>8.0000000000000002E-3</v>
      </c>
    </row>
    <row r="323" spans="1:23" outlineLevel="2">
      <c r="A323" s="2" t="s">
        <v>9</v>
      </c>
      <c r="B323" s="18">
        <v>0.1</v>
      </c>
      <c r="C323" s="12">
        <f t="shared" si="163"/>
        <v>0.02</v>
      </c>
      <c r="D323" s="12"/>
      <c r="E323" s="13"/>
      <c r="F323" s="31">
        <f t="shared" si="157"/>
        <v>0.02</v>
      </c>
      <c r="G323" s="31">
        <f t="shared" si="161"/>
        <v>0.02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62"/>
        <v>0.02</v>
      </c>
    </row>
    <row r="324" spans="1:23" outlineLevel="2">
      <c r="A324" s="2" t="s">
        <v>10</v>
      </c>
      <c r="B324" s="18">
        <v>0.24</v>
      </c>
      <c r="C324" s="12">
        <f t="shared" si="163"/>
        <v>0.12</v>
      </c>
      <c r="D324" s="12"/>
      <c r="E324" s="13"/>
      <c r="F324" s="31">
        <f t="shared" si="157"/>
        <v>0.13200000000000001</v>
      </c>
      <c r="G324" s="31">
        <f t="shared" si="161"/>
        <v>2.4E-2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62"/>
        <v>9.2000000000000012E-2</v>
      </c>
    </row>
    <row r="325" spans="1:23" outlineLevel="2">
      <c r="A325" s="2" t="s">
        <v>11</v>
      </c>
      <c r="B325" s="18">
        <v>0.1</v>
      </c>
      <c r="C325" s="12">
        <f t="shared" si="163"/>
        <v>0.01</v>
      </c>
      <c r="D325" s="12"/>
      <c r="E325" s="13"/>
      <c r="F325" s="31">
        <f t="shared" si="157"/>
        <v>0.03</v>
      </c>
      <c r="G325" s="31">
        <f t="shared" si="161"/>
        <v>0.01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62"/>
        <v>1.6666666666666666E-2</v>
      </c>
    </row>
    <row r="326" spans="1:23" outlineLevel="2">
      <c r="A326" s="2" t="s">
        <v>12</v>
      </c>
      <c r="B326" s="18">
        <v>0.14000000000000001</v>
      </c>
      <c r="C326" s="12">
        <f t="shared" si="163"/>
        <v>2.8000000000000004E-2</v>
      </c>
      <c r="D326" s="12"/>
      <c r="E326" s="13"/>
      <c r="F326" s="31">
        <f t="shared" si="157"/>
        <v>2.8000000000000004E-2</v>
      </c>
      <c r="G326" s="31">
        <f t="shared" si="161"/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62"/>
        <v>2.8000000000000008E-2</v>
      </c>
    </row>
    <row r="327" spans="1:23" outlineLevel="2">
      <c r="A327" s="2" t="s">
        <v>13</v>
      </c>
      <c r="B327" s="18">
        <v>0.05</v>
      </c>
      <c r="C327" s="12">
        <f t="shared" si="163"/>
        <v>3.7499999999999999E-2</v>
      </c>
      <c r="D327" s="12"/>
      <c r="E327" s="13"/>
      <c r="F327" s="31">
        <f t="shared" si="157"/>
        <v>5.000000000000001E-2</v>
      </c>
      <c r="G327" s="31">
        <f t="shared" si="161"/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62"/>
        <v>3.8166666666666668E-2</v>
      </c>
    </row>
    <row r="328" spans="1:23" outlineLevel="2">
      <c r="A328" s="2" t="s">
        <v>14</v>
      </c>
      <c r="B328" s="18">
        <v>0.09</v>
      </c>
      <c r="C328" s="12">
        <f t="shared" si="163"/>
        <v>0.09</v>
      </c>
      <c r="D328" s="12"/>
      <c r="E328" s="13"/>
      <c r="F328" s="31">
        <f t="shared" si="157"/>
        <v>0.09</v>
      </c>
      <c r="G328" s="31">
        <f t="shared" si="161"/>
        <v>0.09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62"/>
        <v>9.0000000000000011E-2</v>
      </c>
    </row>
    <row r="329" spans="1:23" outlineLevel="2">
      <c r="A329" s="2" t="s">
        <v>15</v>
      </c>
      <c r="B329" s="18">
        <v>0.05</v>
      </c>
      <c r="C329" s="12">
        <f t="shared" si="163"/>
        <v>1.4999999999999999E-2</v>
      </c>
      <c r="D329" s="12"/>
      <c r="E329" s="13"/>
      <c r="F329" s="31">
        <f t="shared" si="157"/>
        <v>0.04</v>
      </c>
      <c r="G329" s="31">
        <f t="shared" si="161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62"/>
        <v>2.6666666666666668E-2</v>
      </c>
    </row>
    <row r="330" spans="1:23" outlineLevel="2">
      <c r="A330" s="2" t="s">
        <v>16</v>
      </c>
      <c r="B330" s="18">
        <v>0.09</v>
      </c>
      <c r="C330" s="12">
        <f t="shared" si="163"/>
        <v>0.09</v>
      </c>
      <c r="D330" s="12"/>
      <c r="E330" s="13"/>
      <c r="F330" s="31">
        <f t="shared" si="157"/>
        <v>0.09</v>
      </c>
      <c r="G330" s="31">
        <f t="shared" si="161"/>
        <v>0.09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62"/>
        <v>9.0000000000000011E-2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R331" si="164">SUM(C321:C330)</f>
        <v>0.4385</v>
      </c>
      <c r="D331" s="16">
        <f t="shared" si="164"/>
        <v>0</v>
      </c>
      <c r="E331" s="16">
        <f t="shared" si="164"/>
        <v>0</v>
      </c>
      <c r="F331" s="34">
        <f t="shared" si="164"/>
        <v>0.50800000000000001</v>
      </c>
      <c r="G331" s="16">
        <f t="shared" si="164"/>
        <v>0.34199999999999997</v>
      </c>
      <c r="H331" s="16">
        <f t="shared" si="164"/>
        <v>0</v>
      </c>
      <c r="I331" s="16">
        <f t="shared" si="164"/>
        <v>0</v>
      </c>
      <c r="J331" s="16">
        <f t="shared" si="164"/>
        <v>0</v>
      </c>
      <c r="K331" s="16">
        <f t="shared" si="164"/>
        <v>0</v>
      </c>
      <c r="L331" s="16">
        <f t="shared" si="164"/>
        <v>0</v>
      </c>
      <c r="M331" s="16">
        <f t="shared" si="164"/>
        <v>0</v>
      </c>
      <c r="N331" s="16">
        <f t="shared" si="164"/>
        <v>0</v>
      </c>
      <c r="O331" s="16">
        <f t="shared" si="164"/>
        <v>0</v>
      </c>
      <c r="P331" s="16">
        <f t="shared" si="164"/>
        <v>0</v>
      </c>
      <c r="Q331" s="16">
        <f t="shared" si="164"/>
        <v>0</v>
      </c>
      <c r="R331" s="16">
        <f t="shared" si="164"/>
        <v>0</v>
      </c>
      <c r="S331" s="16">
        <v>0.51173999999999997</v>
      </c>
      <c r="T331" s="16">
        <f t="shared" ref="T331:W331" si="165">SUM(T321:T330)</f>
        <v>0</v>
      </c>
      <c r="U331" s="16">
        <f t="shared" si="165"/>
        <v>0</v>
      </c>
      <c r="V331" s="16">
        <f t="shared" si="165"/>
        <v>0</v>
      </c>
      <c r="W331" s="16">
        <f t="shared" si="165"/>
        <v>0.42950000000000005</v>
      </c>
    </row>
    <row r="332" spans="1:23">
      <c r="A332" s="3" t="s">
        <v>18</v>
      </c>
      <c r="B332" s="16">
        <f t="shared" ref="B332:R332" si="166">0.4*B320+0.6*B331</f>
        <v>1</v>
      </c>
      <c r="C332" s="16">
        <f t="shared" si="166"/>
        <v>0.66310000000000002</v>
      </c>
      <c r="D332" s="16">
        <f t="shared" si="166"/>
        <v>0</v>
      </c>
      <c r="E332" s="16">
        <f t="shared" si="166"/>
        <v>0</v>
      </c>
      <c r="F332" s="34">
        <f t="shared" si="166"/>
        <v>0.66880000000000006</v>
      </c>
      <c r="G332" s="16">
        <f t="shared" si="166"/>
        <v>0.58520000000000005</v>
      </c>
      <c r="H332" s="16">
        <f t="shared" si="166"/>
        <v>0</v>
      </c>
      <c r="I332" s="16">
        <f t="shared" si="166"/>
        <v>0</v>
      </c>
      <c r="J332" s="16">
        <f t="shared" si="166"/>
        <v>0</v>
      </c>
      <c r="K332" s="16">
        <f t="shared" si="166"/>
        <v>0</v>
      </c>
      <c r="L332" s="16">
        <f t="shared" si="166"/>
        <v>0</v>
      </c>
      <c r="M332" s="16">
        <f t="shared" si="166"/>
        <v>0</v>
      </c>
      <c r="N332" s="16">
        <f t="shared" si="166"/>
        <v>0</v>
      </c>
      <c r="O332" s="16">
        <f t="shared" si="166"/>
        <v>0</v>
      </c>
      <c r="P332" s="16">
        <f t="shared" si="166"/>
        <v>0</v>
      </c>
      <c r="Q332" s="16">
        <f t="shared" si="166"/>
        <v>0</v>
      </c>
      <c r="R332" s="16">
        <f t="shared" si="166"/>
        <v>0</v>
      </c>
      <c r="S332" s="16">
        <v>0.70704400000000001</v>
      </c>
      <c r="T332" s="16">
        <f t="shared" ref="T332:W332" si="167">0.4*T320+0.6*T331</f>
        <v>0</v>
      </c>
      <c r="U332" s="16">
        <f t="shared" si="167"/>
        <v>0</v>
      </c>
      <c r="V332" s="16">
        <f t="shared" si="167"/>
        <v>0</v>
      </c>
      <c r="W332" s="16">
        <f t="shared" si="167"/>
        <v>0.63903333333333334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98" activePane="bottomRight" state="frozen"/>
      <selection pane="topRight" activeCell="C1" sqref="C1"/>
      <selection pane="bottomLeft" activeCell="A2" sqref="A2"/>
      <selection pane="bottomRight" activeCell="F357" sqref="F357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5" width="9.28515625" style="1" customWidth="1" outlineLevel="1"/>
    <col min="6" max="6" width="9.28515625" style="36" customWidth="1" outlineLevel="1"/>
    <col min="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1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34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1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1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34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34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34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1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34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34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34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1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1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34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7"/>
        <v>5.8071428571428566E-2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34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0.78479999999999994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 collapsed="1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34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0.87087999999999999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1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0.24553571428571427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0.51767857142857143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34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0.95000000000000007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0.96142857142857141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34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 collapsed="1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34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0.93200000000000016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0.93533285714285708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1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34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34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 collapsed="1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34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1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/>
      <c r="E164" s="13"/>
      <c r="F164" s="30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0.15</v>
      </c>
      <c r="C165" s="12">
        <v>3.7499999999999999E-2</v>
      </c>
      <c r="D165" s="12"/>
      <c r="E165" s="13"/>
      <c r="F165" s="30">
        <v>3.7499999999999999E-2</v>
      </c>
      <c r="G165" s="30">
        <v>3.7999999999999999E-2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ref="W165:W167" si="80">AVERAGE(C165:V165)</f>
        <v>3.7666666666666661E-2</v>
      </c>
    </row>
    <row r="166" spans="1:23" outlineLevel="2">
      <c r="A166" s="2" t="s">
        <v>4</v>
      </c>
      <c r="B166" s="18">
        <v>0.55000000000000004</v>
      </c>
      <c r="C166" s="12">
        <v>0.27500000000000002</v>
      </c>
      <c r="D166" s="12"/>
      <c r="E166" s="13"/>
      <c r="F166" s="30">
        <v>0.13750000000000001</v>
      </c>
      <c r="G166" s="30">
        <v>0.13750000000000001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80"/>
        <v>0.18333333333333335</v>
      </c>
    </row>
    <row r="167" spans="1:23" outlineLevel="2">
      <c r="A167" s="2" t="s">
        <v>5</v>
      </c>
      <c r="B167" s="18">
        <v>0.05</v>
      </c>
      <c r="C167" s="12">
        <v>0.05</v>
      </c>
      <c r="D167" s="12"/>
      <c r="E167" s="13"/>
      <c r="F167" s="30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3"/>
      <c r="T167" s="13"/>
      <c r="U167" s="13"/>
      <c r="V167" s="13"/>
      <c r="W167" s="15">
        <f t="shared" si="80"/>
        <v>5.000000000000001E-2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C168:Q168" si="82">SUM(D164:D167)</f>
        <v>0</v>
      </c>
      <c r="E168" s="16">
        <f t="shared" si="82"/>
        <v>0</v>
      </c>
      <c r="F168" s="34">
        <f t="shared" si="82"/>
        <v>0.47499999999999998</v>
      </c>
      <c r="G168" s="16">
        <f t="shared" si="82"/>
        <v>0.47549999999999998</v>
      </c>
      <c r="H168" s="16">
        <f t="shared" si="82"/>
        <v>0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si="82"/>
        <v>0</v>
      </c>
      <c r="O168" s="16">
        <f t="shared" si="82"/>
        <v>0</v>
      </c>
      <c r="P168" s="16">
        <f t="shared" si="82"/>
        <v>0</v>
      </c>
      <c r="Q168" s="16">
        <f t="shared" si="82"/>
        <v>0</v>
      </c>
      <c r="R168" s="16">
        <v>1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0.52100000000000002</v>
      </c>
    </row>
    <row r="169" spans="1:23" outlineLevel="2">
      <c r="A169" s="2" t="s">
        <v>7</v>
      </c>
      <c r="B169" s="18">
        <v>0.09</v>
      </c>
      <c r="C169" s="12">
        <v>3.5999999999999997E-2</v>
      </c>
      <c r="D169" s="12"/>
      <c r="E169" s="13"/>
      <c r="F169" s="30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84">AVERAGE(C169:V169)</f>
        <v>3.6166666666666666E-2</v>
      </c>
    </row>
    <row r="170" spans="1:23" outlineLevel="2">
      <c r="A170" s="2" t="s">
        <v>8</v>
      </c>
      <c r="B170" s="18">
        <v>0.04</v>
      </c>
      <c r="C170" s="12">
        <v>0.01</v>
      </c>
      <c r="D170" s="12"/>
      <c r="E170" s="13"/>
      <c r="F170" s="30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84"/>
        <v>0.01</v>
      </c>
    </row>
    <row r="171" spans="1:23" outlineLevel="2">
      <c r="A171" s="2" t="s">
        <v>9</v>
      </c>
      <c r="B171" s="18">
        <v>0.1</v>
      </c>
      <c r="C171" s="12">
        <v>2.5000000000000001E-2</v>
      </c>
      <c r="D171" s="12"/>
      <c r="E171" s="13"/>
      <c r="F171" s="30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84"/>
        <v>2.5000000000000005E-2</v>
      </c>
    </row>
    <row r="172" spans="1:23" outlineLevel="2">
      <c r="A172" s="2" t="s">
        <v>10</v>
      </c>
      <c r="B172" s="18">
        <v>0.28999999999999998</v>
      </c>
      <c r="C172" s="12">
        <v>7.2499999999999995E-2</v>
      </c>
      <c r="D172" s="12"/>
      <c r="E172" s="13"/>
      <c r="F172" s="30">
        <v>7.2499999999999995E-2</v>
      </c>
      <c r="G172" s="38">
        <v>7.2999999999999995E-2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84"/>
        <v>7.2666666666666657E-2</v>
      </c>
    </row>
    <row r="173" spans="1:23" outlineLevel="2">
      <c r="A173" s="2" t="s">
        <v>11</v>
      </c>
      <c r="B173" s="18">
        <v>0.09</v>
      </c>
      <c r="C173" s="12">
        <v>2.2499999999999999E-2</v>
      </c>
      <c r="D173" s="12"/>
      <c r="E173" s="13"/>
      <c r="F173" s="30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84"/>
        <v>2.2666666666666668E-2</v>
      </c>
    </row>
    <row r="174" spans="1:23" outlineLevel="2">
      <c r="A174" s="2" t="s">
        <v>12</v>
      </c>
      <c r="B174" s="18">
        <v>0.12</v>
      </c>
      <c r="C174" s="12">
        <v>0.03</v>
      </c>
      <c r="D174" s="12"/>
      <c r="E174" s="13"/>
      <c r="F174" s="30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84"/>
        <v>0.03</v>
      </c>
    </row>
    <row r="175" spans="1:23" outlineLevel="2">
      <c r="A175" s="2" t="s">
        <v>13</v>
      </c>
      <c r="B175" s="18">
        <v>0.04</v>
      </c>
      <c r="C175" s="12">
        <v>0.04</v>
      </c>
      <c r="D175" s="12"/>
      <c r="E175" s="13"/>
      <c r="F175" s="30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84"/>
        <v>0.04</v>
      </c>
    </row>
    <row r="176" spans="1:23" outlineLevel="2">
      <c r="A176" s="2" t="s">
        <v>14</v>
      </c>
      <c r="B176" s="18">
        <v>0.09</v>
      </c>
      <c r="C176" s="12">
        <v>2.2499999999999999E-2</v>
      </c>
      <c r="D176" s="12"/>
      <c r="E176" s="13"/>
      <c r="F176" s="30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84"/>
        <v>2.2666666666666668E-2</v>
      </c>
    </row>
    <row r="177" spans="1:23" outlineLevel="2">
      <c r="A177" s="2" t="s">
        <v>15</v>
      </c>
      <c r="B177" s="18">
        <v>0.05</v>
      </c>
      <c r="C177" s="12">
        <v>0.05</v>
      </c>
      <c r="D177" s="12"/>
      <c r="E177" s="13"/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84"/>
        <v>5.000000000000001E-2</v>
      </c>
    </row>
    <row r="178" spans="1:23" outlineLevel="2">
      <c r="A178" s="2" t="s">
        <v>16</v>
      </c>
      <c r="B178" s="18">
        <v>0.09</v>
      </c>
      <c r="C178" s="12">
        <v>2.2499999999999999E-2</v>
      </c>
      <c r="D178" s="12"/>
      <c r="E178" s="13"/>
      <c r="F178" s="30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84"/>
        <v>2.2666666666666668E-2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Q179" si="85">SUM(C169:C178)</f>
        <v>0.33100000000000002</v>
      </c>
      <c r="D179" s="16">
        <f t="shared" si="85"/>
        <v>0</v>
      </c>
      <c r="E179" s="16">
        <f t="shared" si="85"/>
        <v>0</v>
      </c>
      <c r="F179" s="34">
        <f t="shared" si="85"/>
        <v>0.3175</v>
      </c>
      <c r="G179" s="16">
        <f t="shared" si="85"/>
        <v>0.34700000000000003</v>
      </c>
      <c r="H179" s="16">
        <f t="shared" si="85"/>
        <v>0</v>
      </c>
      <c r="I179" s="16">
        <f t="shared" si="85"/>
        <v>0</v>
      </c>
      <c r="J179" s="16">
        <f t="shared" si="85"/>
        <v>0</v>
      </c>
      <c r="K179" s="16">
        <f t="shared" si="85"/>
        <v>0</v>
      </c>
      <c r="L179" s="16">
        <f t="shared" si="85"/>
        <v>0</v>
      </c>
      <c r="M179" s="16">
        <f t="shared" si="85"/>
        <v>0</v>
      </c>
      <c r="N179" s="16">
        <f t="shared" si="85"/>
        <v>0</v>
      </c>
      <c r="O179" s="16">
        <f t="shared" si="85"/>
        <v>0</v>
      </c>
      <c r="P179" s="16">
        <f t="shared" si="85"/>
        <v>0</v>
      </c>
      <c r="Q179" s="16">
        <f t="shared" si="85"/>
        <v>0</v>
      </c>
      <c r="R179" s="16">
        <v>0.50353999999999999</v>
      </c>
      <c r="S179" s="16">
        <f t="shared" ref="S179:W179" si="86">SUM(S169:S178)</f>
        <v>0</v>
      </c>
      <c r="T179" s="16">
        <f t="shared" si="86"/>
        <v>0</v>
      </c>
      <c r="U179" s="16">
        <f t="shared" si="86"/>
        <v>0</v>
      </c>
      <c r="V179" s="16">
        <f t="shared" si="86"/>
        <v>0</v>
      </c>
      <c r="W179" s="16">
        <f t="shared" si="86"/>
        <v>0.33183333333333331</v>
      </c>
    </row>
    <row r="180" spans="1:23">
      <c r="A180" s="3" t="s">
        <v>18</v>
      </c>
      <c r="B180" s="16">
        <f t="shared" ref="B180:Q180" si="87">0.4*B168+0.6*B179</f>
        <v>1</v>
      </c>
      <c r="C180" s="16">
        <f t="shared" si="87"/>
        <v>0.44359999999999999</v>
      </c>
      <c r="D180" s="16">
        <f t="shared" si="87"/>
        <v>0</v>
      </c>
      <c r="E180" s="16">
        <f t="shared" si="87"/>
        <v>0</v>
      </c>
      <c r="F180" s="34">
        <f t="shared" si="87"/>
        <v>0.3805</v>
      </c>
      <c r="G180" s="16">
        <f t="shared" si="87"/>
        <v>0.39840000000000003</v>
      </c>
      <c r="H180" s="16">
        <f t="shared" si="87"/>
        <v>0</v>
      </c>
      <c r="I180" s="16">
        <f t="shared" si="87"/>
        <v>0</v>
      </c>
      <c r="J180" s="16">
        <f t="shared" si="87"/>
        <v>0</v>
      </c>
      <c r="K180" s="16">
        <f t="shared" si="87"/>
        <v>0</v>
      </c>
      <c r="L180" s="16">
        <f t="shared" si="87"/>
        <v>0</v>
      </c>
      <c r="M180" s="16">
        <f t="shared" si="87"/>
        <v>0</v>
      </c>
      <c r="N180" s="16">
        <f t="shared" si="87"/>
        <v>0</v>
      </c>
      <c r="O180" s="16">
        <f t="shared" si="87"/>
        <v>0</v>
      </c>
      <c r="P180" s="16">
        <f t="shared" si="87"/>
        <v>0</v>
      </c>
      <c r="Q180" s="16">
        <f t="shared" si="87"/>
        <v>0</v>
      </c>
      <c r="R180" s="16">
        <v>0.70212399999999997</v>
      </c>
      <c r="S180" s="16">
        <f t="shared" ref="S180:W180" si="88">0.4*S168+0.6*S179</f>
        <v>0</v>
      </c>
      <c r="T180" s="16">
        <f t="shared" si="88"/>
        <v>0</v>
      </c>
      <c r="U180" s="16">
        <f t="shared" si="88"/>
        <v>0</v>
      </c>
      <c r="V180" s="16">
        <f t="shared" si="88"/>
        <v>0</v>
      </c>
      <c r="W180" s="16">
        <f t="shared" si="88"/>
        <v>0.40749999999999997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v>0.25</v>
      </c>
      <c r="D183" s="12"/>
      <c r="E183" s="13"/>
      <c r="F183" s="30">
        <v>0.25</v>
      </c>
      <c r="G183" s="30">
        <v>0.25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>AVERAGE(C183:V183)</f>
        <v>0.25</v>
      </c>
    </row>
    <row r="184" spans="1:23" outlineLevel="2">
      <c r="A184" s="2" t="s">
        <v>3</v>
      </c>
      <c r="B184" s="18">
        <v>0.15</v>
      </c>
      <c r="C184" s="12">
        <v>7.4999999999999997E-2</v>
      </c>
      <c r="D184" s="12"/>
      <c r="E184" s="13"/>
      <c r="F184" s="30">
        <v>7.4999999999999997E-2</v>
      </c>
      <c r="G184" s="30">
        <v>7.4999999999999997E-2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ref="W184:W186" si="89">AVERAGE(C184:V184)</f>
        <v>7.4999999999999997E-2</v>
      </c>
    </row>
    <row r="185" spans="1:23" outlineLevel="2">
      <c r="A185" s="2" t="s">
        <v>4</v>
      </c>
      <c r="B185" s="18">
        <v>0.55000000000000004</v>
      </c>
      <c r="C185" s="12">
        <v>0.35749999999999998</v>
      </c>
      <c r="D185" s="12"/>
      <c r="E185" s="13"/>
      <c r="F185" s="30">
        <v>0.27500000000000002</v>
      </c>
      <c r="G185" s="30">
        <v>0.27500000000000002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89"/>
        <v>0.30250000000000005</v>
      </c>
    </row>
    <row r="186" spans="1:23" outlineLevel="2">
      <c r="A186" s="2" t="s">
        <v>5</v>
      </c>
      <c r="B186" s="18">
        <v>0.05</v>
      </c>
      <c r="C186" s="12">
        <v>0.05</v>
      </c>
      <c r="D186" s="12"/>
      <c r="E186" s="13"/>
      <c r="F186" s="30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89"/>
        <v>5.000000000000001E-2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" si="90">SUM(C183:C186)</f>
        <v>0.73250000000000004</v>
      </c>
      <c r="D187" s="16">
        <f t="shared" ref="C187:Q187" si="91">SUM(D183:D186)</f>
        <v>0</v>
      </c>
      <c r="E187" s="16">
        <f t="shared" si="91"/>
        <v>0</v>
      </c>
      <c r="F187" s="34">
        <f t="shared" si="91"/>
        <v>0.65000000000000013</v>
      </c>
      <c r="G187" s="16">
        <f t="shared" si="91"/>
        <v>0.65000000000000013</v>
      </c>
      <c r="H187" s="16">
        <f t="shared" si="91"/>
        <v>0</v>
      </c>
      <c r="I187" s="16">
        <f t="shared" si="91"/>
        <v>0</v>
      </c>
      <c r="J187" s="16">
        <f t="shared" si="91"/>
        <v>0</v>
      </c>
      <c r="K187" s="16">
        <f t="shared" si="91"/>
        <v>0</v>
      </c>
      <c r="L187" s="16">
        <f t="shared" si="91"/>
        <v>0</v>
      </c>
      <c r="M187" s="16">
        <f t="shared" si="91"/>
        <v>0</v>
      </c>
      <c r="N187" s="16">
        <f t="shared" si="91"/>
        <v>0</v>
      </c>
      <c r="O187" s="16">
        <f t="shared" si="91"/>
        <v>0</v>
      </c>
      <c r="P187" s="16">
        <f t="shared" si="91"/>
        <v>0</v>
      </c>
      <c r="Q187" s="16">
        <f t="shared" si="91"/>
        <v>0</v>
      </c>
      <c r="R187" s="16">
        <v>1</v>
      </c>
      <c r="S187" s="16">
        <f t="shared" ref="S187:W187" si="92">SUM(S183:S186)</f>
        <v>0</v>
      </c>
      <c r="T187" s="16">
        <f t="shared" si="92"/>
        <v>0</v>
      </c>
      <c r="U187" s="16">
        <f t="shared" si="92"/>
        <v>0</v>
      </c>
      <c r="V187" s="16">
        <f t="shared" si="92"/>
        <v>0</v>
      </c>
      <c r="W187" s="16">
        <f t="shared" si="92"/>
        <v>0.6775000000000001</v>
      </c>
    </row>
    <row r="188" spans="1:23" outlineLevel="2">
      <c r="A188" s="2" t="s">
        <v>7</v>
      </c>
      <c r="B188" s="18">
        <v>0.09</v>
      </c>
      <c r="C188" s="12">
        <v>5.3999999999999999E-2</v>
      </c>
      <c r="D188" s="12"/>
      <c r="E188" s="13"/>
      <c r="F188" s="30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93">AVERAGE(C188:V188)</f>
        <v>5.3999999999999999E-2</v>
      </c>
    </row>
    <row r="189" spans="1:23" outlineLevel="2">
      <c r="A189" s="2" t="s">
        <v>8</v>
      </c>
      <c r="B189" s="18">
        <v>0.04</v>
      </c>
      <c r="C189" s="12">
        <v>0.02</v>
      </c>
      <c r="D189" s="12"/>
      <c r="E189" s="13"/>
      <c r="F189" s="30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93"/>
        <v>0.02</v>
      </c>
    </row>
    <row r="190" spans="1:23" outlineLevel="2">
      <c r="A190" s="2" t="s">
        <v>9</v>
      </c>
      <c r="B190" s="18">
        <v>0.1</v>
      </c>
      <c r="C190" s="12">
        <v>0.05</v>
      </c>
      <c r="D190" s="12"/>
      <c r="E190" s="13"/>
      <c r="F190" s="30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93"/>
        <v>5.000000000000001E-2</v>
      </c>
    </row>
    <row r="191" spans="1:23" outlineLevel="2">
      <c r="A191" s="2" t="s">
        <v>10</v>
      </c>
      <c r="B191" s="18">
        <v>0.28999999999999998</v>
      </c>
      <c r="C191" s="12">
        <v>0.14499999999999999</v>
      </c>
      <c r="D191" s="12"/>
      <c r="E191" s="13"/>
      <c r="F191" s="30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93"/>
        <v>0.14499999999999999</v>
      </c>
    </row>
    <row r="192" spans="1:23" outlineLevel="2">
      <c r="A192" s="2" t="s">
        <v>11</v>
      </c>
      <c r="B192" s="18">
        <v>0.09</v>
      </c>
      <c r="C192" s="12">
        <v>4.4999999999999998E-2</v>
      </c>
      <c r="D192" s="12"/>
      <c r="E192" s="13"/>
      <c r="F192" s="30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93"/>
        <v>4.5000000000000005E-2</v>
      </c>
    </row>
    <row r="193" spans="1:23" outlineLevel="2">
      <c r="A193" s="2" t="s">
        <v>12</v>
      </c>
      <c r="B193" s="18">
        <v>0.12</v>
      </c>
      <c r="C193" s="12">
        <v>0.06</v>
      </c>
      <c r="D193" s="12"/>
      <c r="E193" s="13"/>
      <c r="F193" s="30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3"/>
        <v>0.06</v>
      </c>
    </row>
    <row r="194" spans="1:23" outlineLevel="2">
      <c r="A194" s="2" t="s">
        <v>13</v>
      </c>
      <c r="B194" s="18">
        <v>0.04</v>
      </c>
      <c r="C194" s="12">
        <v>0.04</v>
      </c>
      <c r="D194" s="12"/>
      <c r="E194" s="13"/>
      <c r="F194" s="30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3"/>
        <v>0.04</v>
      </c>
    </row>
    <row r="195" spans="1:23" outlineLevel="2">
      <c r="A195" s="2" t="s">
        <v>14</v>
      </c>
      <c r="B195" s="18">
        <v>0.09</v>
      </c>
      <c r="C195" s="12">
        <v>4.4999999999999998E-2</v>
      </c>
      <c r="D195" s="12"/>
      <c r="E195" s="13"/>
      <c r="F195" s="30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3"/>
        <v>4.5000000000000005E-2</v>
      </c>
    </row>
    <row r="196" spans="1:23" outlineLevel="2">
      <c r="A196" s="2" t="s">
        <v>15</v>
      </c>
      <c r="B196" s="18">
        <v>0.05</v>
      </c>
      <c r="C196" s="12">
        <v>0.05</v>
      </c>
      <c r="D196" s="12"/>
      <c r="E196" s="13"/>
      <c r="F196" s="30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93"/>
        <v>5.000000000000001E-2</v>
      </c>
    </row>
    <row r="197" spans="1:23" outlineLevel="2">
      <c r="A197" s="2" t="s">
        <v>16</v>
      </c>
      <c r="B197" s="18">
        <v>0.09</v>
      </c>
      <c r="C197" s="12">
        <v>4.4999999999999998E-2</v>
      </c>
      <c r="D197" s="12"/>
      <c r="E197" s="13"/>
      <c r="F197" s="30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93"/>
        <v>4.5000000000000005E-2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Q198" si="94">SUM(C188:C197)</f>
        <v>0.55400000000000005</v>
      </c>
      <c r="D198" s="16">
        <f t="shared" si="94"/>
        <v>0</v>
      </c>
      <c r="E198" s="16">
        <f t="shared" si="94"/>
        <v>0</v>
      </c>
      <c r="F198" s="34">
        <f t="shared" si="94"/>
        <v>0.54499999999999993</v>
      </c>
      <c r="G198" s="16">
        <f t="shared" si="94"/>
        <v>0.56300000000000006</v>
      </c>
      <c r="H198" s="16">
        <f t="shared" si="94"/>
        <v>0</v>
      </c>
      <c r="I198" s="16">
        <f t="shared" si="94"/>
        <v>0</v>
      </c>
      <c r="J198" s="16">
        <f t="shared" si="94"/>
        <v>0</v>
      </c>
      <c r="K198" s="16">
        <f t="shared" si="94"/>
        <v>0</v>
      </c>
      <c r="L198" s="16">
        <f t="shared" si="94"/>
        <v>0</v>
      </c>
      <c r="M198" s="16">
        <f t="shared" si="94"/>
        <v>0</v>
      </c>
      <c r="N198" s="16">
        <f t="shared" si="94"/>
        <v>0</v>
      </c>
      <c r="O198" s="16">
        <f t="shared" si="94"/>
        <v>0</v>
      </c>
      <c r="P198" s="16">
        <f t="shared" si="94"/>
        <v>0</v>
      </c>
      <c r="Q198" s="16">
        <f t="shared" si="94"/>
        <v>0</v>
      </c>
      <c r="R198" s="16">
        <v>0.50353999999999999</v>
      </c>
      <c r="S198" s="16">
        <f t="shared" ref="S198:W198" si="95">SUM(S188:S197)</f>
        <v>0</v>
      </c>
      <c r="T198" s="16">
        <f t="shared" si="95"/>
        <v>0</v>
      </c>
      <c r="U198" s="16">
        <f t="shared" si="95"/>
        <v>0</v>
      </c>
      <c r="V198" s="16">
        <f t="shared" si="95"/>
        <v>0</v>
      </c>
      <c r="W198" s="16">
        <f t="shared" si="95"/>
        <v>0.55400000000000005</v>
      </c>
    </row>
    <row r="199" spans="1:23">
      <c r="A199" s="3" t="s">
        <v>18</v>
      </c>
      <c r="B199" s="16">
        <f t="shared" ref="B199:Q199" si="96">0.4*B187+0.6*B198</f>
        <v>1</v>
      </c>
      <c r="C199" s="16">
        <f t="shared" si="96"/>
        <v>0.62540000000000007</v>
      </c>
      <c r="D199" s="16">
        <f t="shared" si="96"/>
        <v>0</v>
      </c>
      <c r="E199" s="16">
        <f t="shared" si="96"/>
        <v>0</v>
      </c>
      <c r="F199" s="34">
        <f t="shared" si="96"/>
        <v>0.58699999999999997</v>
      </c>
      <c r="G199" s="16">
        <f t="shared" si="96"/>
        <v>0.59780000000000011</v>
      </c>
      <c r="H199" s="16">
        <f t="shared" si="96"/>
        <v>0</v>
      </c>
      <c r="I199" s="16">
        <f t="shared" si="96"/>
        <v>0</v>
      </c>
      <c r="J199" s="16">
        <f t="shared" si="96"/>
        <v>0</v>
      </c>
      <c r="K199" s="16">
        <f t="shared" si="96"/>
        <v>0</v>
      </c>
      <c r="L199" s="16">
        <f t="shared" si="96"/>
        <v>0</v>
      </c>
      <c r="M199" s="16">
        <f t="shared" si="96"/>
        <v>0</v>
      </c>
      <c r="N199" s="16">
        <f t="shared" si="96"/>
        <v>0</v>
      </c>
      <c r="O199" s="16">
        <f t="shared" si="96"/>
        <v>0</v>
      </c>
      <c r="P199" s="16">
        <f t="shared" si="96"/>
        <v>0</v>
      </c>
      <c r="Q199" s="16">
        <f t="shared" si="96"/>
        <v>0</v>
      </c>
      <c r="R199" s="16">
        <v>0.70212399999999997</v>
      </c>
      <c r="S199" s="16">
        <f t="shared" ref="S199:W199" si="97">0.4*S187+0.6*S198</f>
        <v>0</v>
      </c>
      <c r="T199" s="16">
        <f t="shared" si="97"/>
        <v>0</v>
      </c>
      <c r="U199" s="16">
        <f t="shared" si="97"/>
        <v>0</v>
      </c>
      <c r="V199" s="16">
        <f t="shared" si="97"/>
        <v>0</v>
      </c>
      <c r="W199" s="16">
        <f t="shared" si="97"/>
        <v>0.60340000000000016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C4*C164/B202</f>
        <v>0.25</v>
      </c>
      <c r="D202" s="12"/>
      <c r="E202" s="13"/>
      <c r="F202" s="30">
        <f>F164*F4/B4</f>
        <v>0.25</v>
      </c>
      <c r="G202" s="30">
        <f>G164*G4/B4</f>
        <v>0.2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>AVERAGE(C202:V202)</f>
        <v>0.23333333333333331</v>
      </c>
    </row>
    <row r="203" spans="1:23" outlineLevel="2">
      <c r="A203" s="2" t="s">
        <v>3</v>
      </c>
      <c r="B203" s="18">
        <v>0.15</v>
      </c>
      <c r="C203" s="12">
        <f t="shared" ref="C203:C205" si="98">C5*C165/B203</f>
        <v>3.7499999999999999E-2</v>
      </c>
      <c r="D203" s="12"/>
      <c r="E203" s="13"/>
      <c r="F203" s="30">
        <f t="shared" ref="F203:F216" si="99">F165*F5/B5</f>
        <v>3.7499999999999999E-2</v>
      </c>
      <c r="G203" s="30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ref="W203:W205" si="100">AVERAGE(C203:V203)</f>
        <v>3.7666666666666661E-2</v>
      </c>
    </row>
    <row r="204" spans="1:23" outlineLevel="2">
      <c r="A204" s="2" t="s">
        <v>4</v>
      </c>
      <c r="B204" s="18">
        <v>0.55000000000000004</v>
      </c>
      <c r="C204" s="12">
        <f t="shared" si="98"/>
        <v>0.27500000000000002</v>
      </c>
      <c r="D204" s="12"/>
      <c r="E204" s="13"/>
      <c r="F204" s="30">
        <f t="shared" si="99"/>
        <v>0.11</v>
      </c>
      <c r="G204" s="30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0.17416666666666666</v>
      </c>
    </row>
    <row r="205" spans="1:23" outlineLevel="2">
      <c r="A205" s="2" t="s">
        <v>5</v>
      </c>
      <c r="B205" s="18">
        <v>0.05</v>
      </c>
      <c r="C205" s="12">
        <f t="shared" si="98"/>
        <v>5.000000000000001E-2</v>
      </c>
      <c r="D205" s="12"/>
      <c r="E205" s="13"/>
      <c r="F205" s="30">
        <f t="shared" si="99"/>
        <v>5.000000000000001E-2</v>
      </c>
      <c r="G205" s="30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5.000000000000001E-2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Q206" si="101">SUM(C202:C205)</f>
        <v>0.61250000000000004</v>
      </c>
      <c r="D206" s="16">
        <f t="shared" si="101"/>
        <v>0</v>
      </c>
      <c r="E206" s="16">
        <f t="shared" si="101"/>
        <v>0</v>
      </c>
      <c r="F206" s="34">
        <f t="shared" si="101"/>
        <v>0.44749999999999995</v>
      </c>
      <c r="G206" s="16">
        <f t="shared" si="101"/>
        <v>0.42550000000000004</v>
      </c>
      <c r="H206" s="16">
        <f t="shared" si="101"/>
        <v>0</v>
      </c>
      <c r="I206" s="16">
        <f t="shared" si="101"/>
        <v>0</v>
      </c>
      <c r="J206" s="16">
        <f t="shared" si="101"/>
        <v>0</v>
      </c>
      <c r="K206" s="16">
        <f t="shared" si="101"/>
        <v>0</v>
      </c>
      <c r="L206" s="16">
        <f t="shared" si="101"/>
        <v>0</v>
      </c>
      <c r="M206" s="16">
        <f t="shared" si="101"/>
        <v>0</v>
      </c>
      <c r="N206" s="16">
        <f t="shared" si="101"/>
        <v>0</v>
      </c>
      <c r="O206" s="16">
        <f t="shared" si="101"/>
        <v>0</v>
      </c>
      <c r="P206" s="16">
        <f t="shared" si="101"/>
        <v>0</v>
      </c>
      <c r="Q206" s="16">
        <f t="shared" si="101"/>
        <v>0</v>
      </c>
      <c r="R206" s="16">
        <v>1</v>
      </c>
      <c r="S206" s="16">
        <f t="shared" ref="S206:W206" si="102">SUM(S202:S205)</f>
        <v>0</v>
      </c>
      <c r="T206" s="16">
        <f t="shared" si="102"/>
        <v>0</v>
      </c>
      <c r="U206" s="16">
        <f t="shared" si="102"/>
        <v>0</v>
      </c>
      <c r="V206" s="16">
        <f t="shared" si="102"/>
        <v>0</v>
      </c>
      <c r="W206" s="16">
        <f t="shared" si="102"/>
        <v>0.49516666666666659</v>
      </c>
    </row>
    <row r="207" spans="1:23" outlineLevel="2">
      <c r="A207" s="2" t="s">
        <v>7</v>
      </c>
      <c r="B207" s="18">
        <v>0.09</v>
      </c>
      <c r="C207" s="12">
        <f>C9*C169/B207</f>
        <v>7.1999999999999998E-3</v>
      </c>
      <c r="D207" s="12"/>
      <c r="E207" s="13"/>
      <c r="F207" s="30">
        <f t="shared" si="99"/>
        <v>4.4999999999999997E-3</v>
      </c>
      <c r="G207" s="30">
        <f t="shared" ref="G207:G216" si="103">G169*G9/B9</f>
        <v>0.01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104">AVERAGE(C207:V207)</f>
        <v>7.2333333333333321E-3</v>
      </c>
    </row>
    <row r="208" spans="1:23" outlineLevel="2">
      <c r="A208" s="2" t="s">
        <v>8</v>
      </c>
      <c r="B208" s="18">
        <v>0.04</v>
      </c>
      <c r="C208" s="12">
        <f t="shared" ref="C208:C216" si="105">C10*C170/B208</f>
        <v>2E-3</v>
      </c>
      <c r="D208" s="12"/>
      <c r="E208" s="13"/>
      <c r="F208" s="30">
        <f t="shared" si="99"/>
        <v>2E-3</v>
      </c>
      <c r="G208" s="30">
        <f t="shared" si="103"/>
        <v>2E-3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104"/>
        <v>2E-3</v>
      </c>
    </row>
    <row r="209" spans="1:23" outlineLevel="2">
      <c r="A209" s="2" t="s">
        <v>9</v>
      </c>
      <c r="B209" s="18">
        <v>0.1</v>
      </c>
      <c r="C209" s="12">
        <f t="shared" si="105"/>
        <v>5.0000000000000001E-3</v>
      </c>
      <c r="D209" s="12"/>
      <c r="E209" s="13"/>
      <c r="F209" s="30">
        <f t="shared" si="99"/>
        <v>5.0000000000000001E-3</v>
      </c>
      <c r="G209" s="30">
        <f t="shared" si="103"/>
        <v>5.0000000000000001E-3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104"/>
        <v>5.0000000000000001E-3</v>
      </c>
    </row>
    <row r="210" spans="1:23" outlineLevel="2">
      <c r="A210" s="2" t="s">
        <v>10</v>
      </c>
      <c r="B210" s="18">
        <v>0.28999999999999998</v>
      </c>
      <c r="C210" s="12">
        <f t="shared" si="105"/>
        <v>3.6249999999999998E-2</v>
      </c>
      <c r="D210" s="12"/>
      <c r="E210" s="13"/>
      <c r="F210" s="30">
        <f t="shared" si="99"/>
        <v>4.3499999999999997E-2</v>
      </c>
      <c r="G210" s="30">
        <f t="shared" si="103"/>
        <v>1.46E-2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104"/>
        <v>3.1449999999999999E-2</v>
      </c>
    </row>
    <row r="211" spans="1:23" outlineLevel="2">
      <c r="A211" s="2" t="s">
        <v>11</v>
      </c>
      <c r="B211" s="18">
        <v>0.09</v>
      </c>
      <c r="C211" s="12">
        <f t="shared" si="105"/>
        <v>4.4999999999999997E-3</v>
      </c>
      <c r="D211" s="12"/>
      <c r="E211" s="13"/>
      <c r="F211" s="30">
        <f t="shared" si="99"/>
        <v>1.35E-2</v>
      </c>
      <c r="G211" s="30">
        <f t="shared" si="103"/>
        <v>4.5999999999999999E-3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104"/>
        <v>7.5333333333333329E-3</v>
      </c>
    </row>
    <row r="212" spans="1:23" outlineLevel="2">
      <c r="A212" s="2" t="s">
        <v>12</v>
      </c>
      <c r="B212" s="18">
        <v>0.12</v>
      </c>
      <c r="C212" s="12">
        <f t="shared" si="105"/>
        <v>6.0000000000000001E-3</v>
      </c>
      <c r="D212" s="12"/>
      <c r="E212" s="13"/>
      <c r="F212" s="30">
        <f t="shared" si="99"/>
        <v>6.0000000000000001E-3</v>
      </c>
      <c r="G212" s="30">
        <f t="shared" si="103"/>
        <v>6.0000000000000001E-3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104"/>
        <v>6.000000000000001E-3</v>
      </c>
    </row>
    <row r="213" spans="1:23" outlineLevel="2">
      <c r="A213" s="2" t="s">
        <v>13</v>
      </c>
      <c r="B213" s="18">
        <v>0.04</v>
      </c>
      <c r="C213" s="12">
        <f t="shared" si="105"/>
        <v>0.04</v>
      </c>
      <c r="D213" s="12"/>
      <c r="E213" s="13"/>
      <c r="F213" s="30">
        <f t="shared" si="99"/>
        <v>0.04</v>
      </c>
      <c r="G213" s="30">
        <f t="shared" si="103"/>
        <v>2.4E-2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04"/>
        <v>3.4666666666666672E-2</v>
      </c>
    </row>
    <row r="214" spans="1:23" outlineLevel="2">
      <c r="A214" s="2" t="s">
        <v>14</v>
      </c>
      <c r="B214" s="18">
        <v>0.09</v>
      </c>
      <c r="C214" s="12">
        <f t="shared" si="105"/>
        <v>2.2499999999999999E-2</v>
      </c>
      <c r="D214" s="12"/>
      <c r="E214" s="13"/>
      <c r="F214" s="30">
        <f t="shared" si="99"/>
        <v>2.2499999999999999E-2</v>
      </c>
      <c r="G214" s="30">
        <f t="shared" si="103"/>
        <v>2.3E-2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04"/>
        <v>2.2666666666666668E-2</v>
      </c>
    </row>
    <row r="215" spans="1:23" outlineLevel="2">
      <c r="A215" s="2" t="s">
        <v>15</v>
      </c>
      <c r="B215" s="18">
        <v>0.05</v>
      </c>
      <c r="C215" s="12">
        <f t="shared" si="105"/>
        <v>0.02</v>
      </c>
      <c r="D215" s="12"/>
      <c r="E215" s="13"/>
      <c r="F215" s="30">
        <f t="shared" si="99"/>
        <v>5.000000000000001E-2</v>
      </c>
      <c r="G215" s="30">
        <f t="shared" si="103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04"/>
        <v>4.0000000000000008E-2</v>
      </c>
    </row>
    <row r="216" spans="1:23" outlineLevel="2">
      <c r="A216" s="2" t="s">
        <v>16</v>
      </c>
      <c r="B216" s="18">
        <v>0.09</v>
      </c>
      <c r="C216" s="12">
        <f t="shared" si="105"/>
        <v>2.2499999999999999E-2</v>
      </c>
      <c r="D216" s="12"/>
      <c r="E216" s="13"/>
      <c r="F216" s="30">
        <f t="shared" si="99"/>
        <v>2.2499999999999999E-2</v>
      </c>
      <c r="G216" s="30">
        <f t="shared" si="103"/>
        <v>2.3E-2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104"/>
        <v>2.2666666666666668E-2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Q217" si="106">SUM(C207:C216)</f>
        <v>0.16594999999999996</v>
      </c>
      <c r="D217" s="16">
        <f t="shared" si="106"/>
        <v>0</v>
      </c>
      <c r="E217" s="16">
        <f t="shared" si="106"/>
        <v>0</v>
      </c>
      <c r="F217" s="34">
        <f t="shared" si="106"/>
        <v>0.20949999999999999</v>
      </c>
      <c r="G217" s="16">
        <f t="shared" si="106"/>
        <v>0.16220000000000001</v>
      </c>
      <c r="H217" s="16">
        <f t="shared" si="106"/>
        <v>0</v>
      </c>
      <c r="I217" s="16">
        <f t="shared" si="106"/>
        <v>0</v>
      </c>
      <c r="J217" s="16">
        <f t="shared" si="106"/>
        <v>0</v>
      </c>
      <c r="K217" s="16">
        <f t="shared" si="106"/>
        <v>0</v>
      </c>
      <c r="L217" s="16">
        <f t="shared" si="106"/>
        <v>0</v>
      </c>
      <c r="M217" s="16">
        <f t="shared" si="106"/>
        <v>0</v>
      </c>
      <c r="N217" s="16">
        <f t="shared" si="106"/>
        <v>0</v>
      </c>
      <c r="O217" s="16">
        <f t="shared" si="106"/>
        <v>0</v>
      </c>
      <c r="P217" s="16">
        <f t="shared" si="106"/>
        <v>0</v>
      </c>
      <c r="Q217" s="16">
        <f t="shared" si="106"/>
        <v>0</v>
      </c>
      <c r="R217" s="16">
        <v>0.50353999999999999</v>
      </c>
      <c r="S217" s="16">
        <f t="shared" ref="S217:W217" si="107">SUM(S207:S216)</f>
        <v>0</v>
      </c>
      <c r="T217" s="16">
        <f t="shared" si="107"/>
        <v>0</v>
      </c>
      <c r="U217" s="16">
        <f t="shared" si="107"/>
        <v>0</v>
      </c>
      <c r="V217" s="16">
        <f t="shared" si="107"/>
        <v>0</v>
      </c>
      <c r="W217" s="16">
        <f t="shared" si="107"/>
        <v>0.17921666666666669</v>
      </c>
    </row>
    <row r="218" spans="1:23">
      <c r="A218" s="3" t="s">
        <v>18</v>
      </c>
      <c r="B218" s="16">
        <f t="shared" ref="B218:Q218" si="108">0.4*B206+0.6*B217</f>
        <v>1</v>
      </c>
      <c r="C218" s="16">
        <f t="shared" si="108"/>
        <v>0.34456999999999999</v>
      </c>
      <c r="D218" s="16">
        <f t="shared" si="108"/>
        <v>0</v>
      </c>
      <c r="E218" s="16">
        <f t="shared" si="108"/>
        <v>0</v>
      </c>
      <c r="F218" s="34">
        <f t="shared" si="108"/>
        <v>0.30469999999999997</v>
      </c>
      <c r="G218" s="16">
        <f t="shared" si="108"/>
        <v>0.26752000000000004</v>
      </c>
      <c r="H218" s="16">
        <f t="shared" si="108"/>
        <v>0</v>
      </c>
      <c r="I218" s="16">
        <f t="shared" si="108"/>
        <v>0</v>
      </c>
      <c r="J218" s="16">
        <f t="shared" si="108"/>
        <v>0</v>
      </c>
      <c r="K218" s="16">
        <f t="shared" si="108"/>
        <v>0</v>
      </c>
      <c r="L218" s="16">
        <f t="shared" si="108"/>
        <v>0</v>
      </c>
      <c r="M218" s="16">
        <f t="shared" si="108"/>
        <v>0</v>
      </c>
      <c r="N218" s="16">
        <f t="shared" si="108"/>
        <v>0</v>
      </c>
      <c r="O218" s="16">
        <f t="shared" si="108"/>
        <v>0</v>
      </c>
      <c r="P218" s="16">
        <f t="shared" si="108"/>
        <v>0</v>
      </c>
      <c r="Q218" s="16">
        <f t="shared" si="108"/>
        <v>0</v>
      </c>
      <c r="R218" s="16">
        <v>0.70212399999999997</v>
      </c>
      <c r="S218" s="16">
        <f t="shared" ref="S218:W218" si="109">0.4*S206+0.6*S217</f>
        <v>0</v>
      </c>
      <c r="T218" s="16">
        <f t="shared" si="109"/>
        <v>0</v>
      </c>
      <c r="U218" s="16">
        <f t="shared" si="109"/>
        <v>0</v>
      </c>
      <c r="V218" s="16">
        <f t="shared" si="109"/>
        <v>0</v>
      </c>
      <c r="W218" s="16">
        <f t="shared" si="109"/>
        <v>0.30559666666666663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C202*C124*C144/B221/B221</f>
        <v>0.22500000000000001</v>
      </c>
      <c r="D221" s="12"/>
      <c r="E221" s="13"/>
      <c r="F221" s="30">
        <f>F202*F144*F124/B124/B144</f>
        <v>0.23</v>
      </c>
      <c r="G221" s="39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>AVERAGE(C221:V221)</f>
        <v>0.19916666666666669</v>
      </c>
    </row>
    <row r="222" spans="1:23" outlineLevel="2">
      <c r="A222" s="2" t="s">
        <v>3</v>
      </c>
      <c r="B222" s="18">
        <v>0.15</v>
      </c>
      <c r="C222" s="12">
        <f t="shared" ref="C222:C224" si="110">C203*C125*C145/B222/B222</f>
        <v>3.7499999999999999E-2</v>
      </c>
      <c r="D222" s="12"/>
      <c r="E222" s="13"/>
      <c r="F222" s="30">
        <f t="shared" ref="F222:F235" si="111">F203*F145*F125/B125/B145</f>
        <v>3.7499999999999999E-2</v>
      </c>
      <c r="G222" s="39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ref="W222:W224" si="112">AVERAGE(C222:V222)</f>
        <v>3.5766666666666669E-2</v>
      </c>
    </row>
    <row r="223" spans="1:23" outlineLevel="2">
      <c r="A223" s="2" t="s">
        <v>4</v>
      </c>
      <c r="B223" s="18">
        <v>0.55000000000000004</v>
      </c>
      <c r="C223" s="12">
        <f t="shared" si="110"/>
        <v>0.26124999999999998</v>
      </c>
      <c r="D223" s="12"/>
      <c r="E223" s="13"/>
      <c r="F223" s="30">
        <f t="shared" si="111"/>
        <v>9.9999999999999992E-2</v>
      </c>
      <c r="G223" s="39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12"/>
        <v>0.16178124999999996</v>
      </c>
    </row>
    <row r="224" spans="1:23" outlineLevel="2">
      <c r="A224" s="2" t="s">
        <v>5</v>
      </c>
      <c r="B224" s="18">
        <v>0.05</v>
      </c>
      <c r="C224" s="12">
        <f t="shared" si="110"/>
        <v>5.000000000000001E-2</v>
      </c>
      <c r="D224" s="12"/>
      <c r="E224" s="13"/>
      <c r="F224" s="30">
        <f t="shared" si="111"/>
        <v>5.000000000000001E-2</v>
      </c>
      <c r="G224" s="39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12"/>
        <v>4.9166666666666671E-2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Q225" si="113">SUM(C221:C224)</f>
        <v>0.57374999999999998</v>
      </c>
      <c r="D225" s="16">
        <f t="shared" si="113"/>
        <v>0</v>
      </c>
      <c r="E225" s="16">
        <f t="shared" si="113"/>
        <v>0</v>
      </c>
      <c r="F225" s="34">
        <f t="shared" si="113"/>
        <v>0.41749999999999998</v>
      </c>
      <c r="G225" s="16">
        <f t="shared" si="113"/>
        <v>0.34639374999999994</v>
      </c>
      <c r="H225" s="16">
        <f t="shared" si="113"/>
        <v>0</v>
      </c>
      <c r="I225" s="16">
        <f t="shared" si="113"/>
        <v>0</v>
      </c>
      <c r="J225" s="16">
        <f t="shared" si="113"/>
        <v>0</v>
      </c>
      <c r="K225" s="16">
        <f t="shared" si="113"/>
        <v>0</v>
      </c>
      <c r="L225" s="16">
        <f t="shared" si="113"/>
        <v>0</v>
      </c>
      <c r="M225" s="16">
        <f t="shared" si="113"/>
        <v>0</v>
      </c>
      <c r="N225" s="16">
        <f t="shared" si="113"/>
        <v>0</v>
      </c>
      <c r="O225" s="16">
        <f t="shared" si="113"/>
        <v>0</v>
      </c>
      <c r="P225" s="16">
        <f t="shared" si="113"/>
        <v>0</v>
      </c>
      <c r="Q225" s="16">
        <f t="shared" si="113"/>
        <v>0</v>
      </c>
      <c r="R225" s="16">
        <v>1</v>
      </c>
      <c r="S225" s="16">
        <f t="shared" ref="S225:W225" si="114">SUM(S221:S224)</f>
        <v>0</v>
      </c>
      <c r="T225" s="16">
        <f t="shared" si="114"/>
        <v>0</v>
      </c>
      <c r="U225" s="16">
        <f t="shared" si="114"/>
        <v>0</v>
      </c>
      <c r="V225" s="16">
        <f t="shared" si="114"/>
        <v>0</v>
      </c>
      <c r="W225" s="16">
        <f t="shared" si="114"/>
        <v>0.44588125000000001</v>
      </c>
    </row>
    <row r="226" spans="1:23" outlineLevel="2">
      <c r="A226" s="2" t="s">
        <v>7</v>
      </c>
      <c r="B226" s="18">
        <v>0.09</v>
      </c>
      <c r="C226" s="12">
        <f>C207*C129*C149/B226/B226</f>
        <v>5.4720000000000003E-3</v>
      </c>
      <c r="D226" s="12"/>
      <c r="E226" s="13"/>
      <c r="F226" s="30">
        <f t="shared" si="111"/>
        <v>4.4999999999999997E-3</v>
      </c>
      <c r="G226" s="39">
        <f t="shared" ref="G226:G235" si="115"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16">AVERAGE(C226:V226)</f>
        <v>6.0240000000000007E-3</v>
      </c>
    </row>
    <row r="227" spans="1:23" outlineLevel="2">
      <c r="A227" s="2" t="s">
        <v>8</v>
      </c>
      <c r="B227" s="18">
        <v>0.04</v>
      </c>
      <c r="C227" s="12">
        <f t="shared" ref="C227:C235" si="117">C208*C130*C150/B227/B227</f>
        <v>2E-3</v>
      </c>
      <c r="D227" s="12"/>
      <c r="E227" s="13"/>
      <c r="F227" s="30">
        <f t="shared" si="111"/>
        <v>2E-3</v>
      </c>
      <c r="G227" s="39">
        <f t="shared" si="115"/>
        <v>2E-3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16"/>
        <v>2E-3</v>
      </c>
    </row>
    <row r="228" spans="1:23" outlineLevel="2">
      <c r="A228" s="2" t="s">
        <v>9</v>
      </c>
      <c r="B228" s="18">
        <v>0.1</v>
      </c>
      <c r="C228" s="12">
        <f t="shared" si="117"/>
        <v>5.0000000000000001E-3</v>
      </c>
      <c r="D228" s="12"/>
      <c r="E228" s="13"/>
      <c r="F228" s="30">
        <f t="shared" si="111"/>
        <v>5.0000000000000001E-3</v>
      </c>
      <c r="G228" s="39">
        <f t="shared" si="115"/>
        <v>3.7499999999999994E-3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16"/>
        <v>4.5833333333333334E-3</v>
      </c>
    </row>
    <row r="229" spans="1:23" outlineLevel="2">
      <c r="A229" s="2" t="s">
        <v>10</v>
      </c>
      <c r="B229" s="18">
        <v>0.28999999999999998</v>
      </c>
      <c r="C229" s="12">
        <f t="shared" si="117"/>
        <v>3.6249999999999998E-2</v>
      </c>
      <c r="D229" s="12"/>
      <c r="E229" s="13"/>
      <c r="F229" s="30">
        <f t="shared" si="111"/>
        <v>4.3499999999999997E-2</v>
      </c>
      <c r="G229" s="39">
        <f t="shared" si="115"/>
        <v>1.46E-2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16"/>
        <v>3.1449999999999999E-2</v>
      </c>
    </row>
    <row r="230" spans="1:23" outlineLevel="2">
      <c r="A230" s="2" t="s">
        <v>11</v>
      </c>
      <c r="B230" s="18">
        <v>0.09</v>
      </c>
      <c r="C230" s="12">
        <f t="shared" si="117"/>
        <v>3.375E-3</v>
      </c>
      <c r="D230" s="12"/>
      <c r="E230" s="13"/>
      <c r="F230" s="30">
        <f t="shared" si="111"/>
        <v>6.7499999999999999E-3</v>
      </c>
      <c r="G230" s="39">
        <f t="shared" si="115"/>
        <v>3.4500000000000004E-3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16"/>
        <v>4.5250000000000004E-3</v>
      </c>
    </row>
    <row r="231" spans="1:23" outlineLevel="2">
      <c r="A231" s="2" t="s">
        <v>12</v>
      </c>
      <c r="B231" s="18">
        <v>0.12</v>
      </c>
      <c r="C231" s="12">
        <f t="shared" si="117"/>
        <v>4.5000000000000005E-3</v>
      </c>
      <c r="D231" s="12"/>
      <c r="E231" s="13"/>
      <c r="F231" s="30">
        <f t="shared" si="111"/>
        <v>3.0000000000000001E-3</v>
      </c>
      <c r="G231" s="39">
        <f t="shared" si="115"/>
        <v>4.4999999999999997E-3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16"/>
        <v>4.0000000000000001E-3</v>
      </c>
    </row>
    <row r="232" spans="1:23" outlineLevel="2">
      <c r="A232" s="2" t="s">
        <v>13</v>
      </c>
      <c r="B232" s="18">
        <v>0.04</v>
      </c>
      <c r="C232" s="12">
        <f t="shared" si="117"/>
        <v>4.0000000000000008E-2</v>
      </c>
      <c r="D232" s="12"/>
      <c r="E232" s="13"/>
      <c r="F232" s="30">
        <f t="shared" si="111"/>
        <v>4.0000000000000008E-2</v>
      </c>
      <c r="G232" s="39">
        <f t="shared" si="115"/>
        <v>2.4000000000000004E-2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16"/>
        <v>3.4666666666666672E-2</v>
      </c>
    </row>
    <row r="233" spans="1:23" outlineLevel="2">
      <c r="A233" s="2" t="s">
        <v>14</v>
      </c>
      <c r="B233" s="18">
        <v>0.09</v>
      </c>
      <c r="C233" s="12">
        <f t="shared" si="117"/>
        <v>2.2499999999999999E-2</v>
      </c>
      <c r="D233" s="12"/>
      <c r="E233" s="13"/>
      <c r="F233" s="30">
        <f t="shared" si="111"/>
        <v>2.2499999999999999E-2</v>
      </c>
      <c r="G233" s="39">
        <f t="shared" si="115"/>
        <v>2.3E-2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16"/>
        <v>2.2666666666666668E-2</v>
      </c>
    </row>
    <row r="234" spans="1:23" outlineLevel="2">
      <c r="A234" s="2" t="s">
        <v>15</v>
      </c>
      <c r="B234" s="18">
        <v>0.05</v>
      </c>
      <c r="C234" s="12">
        <f t="shared" si="117"/>
        <v>1.7999999999999995E-2</v>
      </c>
      <c r="D234" s="12"/>
      <c r="E234" s="13"/>
      <c r="F234" s="30">
        <f t="shared" si="111"/>
        <v>4.5000000000000005E-2</v>
      </c>
      <c r="G234" s="39">
        <f t="shared" si="115"/>
        <v>3.500000000000001E-2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16"/>
        <v>3.266666666666667E-2</v>
      </c>
    </row>
    <row r="235" spans="1:23" outlineLevel="2">
      <c r="A235" s="2" t="s">
        <v>16</v>
      </c>
      <c r="B235" s="18">
        <v>0.09</v>
      </c>
      <c r="C235" s="12">
        <f t="shared" si="117"/>
        <v>2.2499999999999999E-2</v>
      </c>
      <c r="D235" s="12"/>
      <c r="E235" s="13"/>
      <c r="F235" s="30">
        <f t="shared" si="111"/>
        <v>2.2499999999999999E-2</v>
      </c>
      <c r="G235" s="39">
        <f t="shared" si="115"/>
        <v>2.3E-2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16"/>
        <v>2.2666666666666668E-2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Q236" si="118">SUM(C226:C235)</f>
        <v>0.15959699999999999</v>
      </c>
      <c r="D236" s="16">
        <f t="shared" si="118"/>
        <v>0</v>
      </c>
      <c r="E236" s="16">
        <f t="shared" si="118"/>
        <v>0</v>
      </c>
      <c r="F236" s="34">
        <f t="shared" si="118"/>
        <v>0.19475000000000001</v>
      </c>
      <c r="G236" s="16">
        <f t="shared" si="118"/>
        <v>0.1414</v>
      </c>
      <c r="H236" s="16">
        <f t="shared" si="118"/>
        <v>0</v>
      </c>
      <c r="I236" s="16">
        <f t="shared" si="118"/>
        <v>0</v>
      </c>
      <c r="J236" s="16">
        <f t="shared" si="118"/>
        <v>0</v>
      </c>
      <c r="K236" s="16">
        <f t="shared" si="118"/>
        <v>0</v>
      </c>
      <c r="L236" s="16">
        <f t="shared" si="118"/>
        <v>0</v>
      </c>
      <c r="M236" s="16">
        <f t="shared" si="118"/>
        <v>0</v>
      </c>
      <c r="N236" s="16">
        <f t="shared" si="118"/>
        <v>0</v>
      </c>
      <c r="O236" s="16">
        <f t="shared" si="118"/>
        <v>0</v>
      </c>
      <c r="P236" s="16">
        <f t="shared" si="118"/>
        <v>0</v>
      </c>
      <c r="Q236" s="16">
        <f t="shared" si="118"/>
        <v>0</v>
      </c>
      <c r="R236" s="16">
        <v>0.50353999999999999</v>
      </c>
      <c r="S236" s="16">
        <f t="shared" ref="S236:W236" si="119">SUM(S226:S235)</f>
        <v>0</v>
      </c>
      <c r="T236" s="16">
        <f t="shared" si="119"/>
        <v>0</v>
      </c>
      <c r="U236" s="16">
        <f t="shared" si="119"/>
        <v>0</v>
      </c>
      <c r="V236" s="16">
        <f t="shared" si="119"/>
        <v>0</v>
      </c>
      <c r="W236" s="16">
        <f t="shared" si="119"/>
        <v>0.16524900000000001</v>
      </c>
    </row>
    <row r="237" spans="1:23">
      <c r="A237" s="3" t="s">
        <v>18</v>
      </c>
      <c r="B237" s="16">
        <f t="shared" ref="B237:Q237" si="120">0.4*B225+0.6*B236</f>
        <v>1</v>
      </c>
      <c r="C237" s="16">
        <f t="shared" si="120"/>
        <v>0.3252582</v>
      </c>
      <c r="D237" s="16">
        <f t="shared" si="120"/>
        <v>0</v>
      </c>
      <c r="E237" s="16">
        <f t="shared" si="120"/>
        <v>0</v>
      </c>
      <c r="F237" s="34">
        <f t="shared" si="120"/>
        <v>0.28384999999999999</v>
      </c>
      <c r="G237" s="16">
        <f t="shared" si="120"/>
        <v>0.22339749999999997</v>
      </c>
      <c r="H237" s="16">
        <f t="shared" si="120"/>
        <v>0</v>
      </c>
      <c r="I237" s="16">
        <f t="shared" si="120"/>
        <v>0</v>
      </c>
      <c r="J237" s="16">
        <f t="shared" si="120"/>
        <v>0</v>
      </c>
      <c r="K237" s="16">
        <f t="shared" si="120"/>
        <v>0</v>
      </c>
      <c r="L237" s="16">
        <f t="shared" si="120"/>
        <v>0</v>
      </c>
      <c r="M237" s="16">
        <f t="shared" si="120"/>
        <v>0</v>
      </c>
      <c r="N237" s="16">
        <f t="shared" si="120"/>
        <v>0</v>
      </c>
      <c r="O237" s="16">
        <f t="shared" si="120"/>
        <v>0</v>
      </c>
      <c r="P237" s="16">
        <f t="shared" si="120"/>
        <v>0</v>
      </c>
      <c r="Q237" s="16">
        <f t="shared" si="120"/>
        <v>0</v>
      </c>
      <c r="R237" s="16">
        <v>0.70212399999999997</v>
      </c>
      <c r="S237" s="16">
        <f t="shared" ref="S237:W237" si="121">0.4*S225+0.6*S236</f>
        <v>0</v>
      </c>
      <c r="T237" s="16">
        <f t="shared" si="121"/>
        <v>0</v>
      </c>
      <c r="U237" s="16">
        <f t="shared" si="121"/>
        <v>0</v>
      </c>
      <c r="V237" s="16">
        <f t="shared" si="121"/>
        <v>0</v>
      </c>
      <c r="W237" s="16">
        <f t="shared" si="121"/>
        <v>0.27750190000000002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C202*C104/B240</f>
        <v>0.25</v>
      </c>
      <c r="D240" s="12"/>
      <c r="E240" s="13"/>
      <c r="F240" s="30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>AVERAGE(C240:V240)</f>
        <v>0.23333333333333331</v>
      </c>
    </row>
    <row r="241" spans="1:23" outlineLevel="2">
      <c r="A241" s="2" t="s">
        <v>3</v>
      </c>
      <c r="B241" s="18">
        <v>0.15</v>
      </c>
      <c r="C241" s="12">
        <f t="shared" ref="C241:C243" si="122">C203*C105/B241</f>
        <v>3.7499999999999999E-2</v>
      </c>
      <c r="D241" s="12"/>
      <c r="E241" s="13"/>
      <c r="F241" s="30">
        <f t="shared" ref="F241:F254" si="123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ref="W241:W243" si="124">AVERAGE(C241:V241)</f>
        <v>3.7666666666666661E-2</v>
      </c>
    </row>
    <row r="242" spans="1:23" outlineLevel="2">
      <c r="A242" s="2" t="s">
        <v>4</v>
      </c>
      <c r="B242" s="18">
        <v>0.55000000000000004</v>
      </c>
      <c r="C242" s="12">
        <f t="shared" si="122"/>
        <v>0.27500000000000002</v>
      </c>
      <c r="D242" s="12"/>
      <c r="E242" s="13"/>
      <c r="F242" s="30">
        <f t="shared" si="123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24"/>
        <v>0.17416666666666666</v>
      </c>
    </row>
    <row r="243" spans="1:23" outlineLevel="2">
      <c r="A243" s="2" t="s">
        <v>5</v>
      </c>
      <c r="B243" s="18">
        <v>0.05</v>
      </c>
      <c r="C243" s="12">
        <f t="shared" si="122"/>
        <v>5.000000000000001E-2</v>
      </c>
      <c r="D243" s="12"/>
      <c r="E243" s="13"/>
      <c r="F243" s="30">
        <f t="shared" si="123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24"/>
        <v>5.000000000000001E-2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Q244" si="125">SUM(C240:C243)</f>
        <v>0.61250000000000004</v>
      </c>
      <c r="D244" s="16">
        <f t="shared" si="125"/>
        <v>0</v>
      </c>
      <c r="E244" s="16">
        <f t="shared" si="125"/>
        <v>0</v>
      </c>
      <c r="F244" s="16">
        <f t="shared" si="125"/>
        <v>0.44749999999999995</v>
      </c>
      <c r="G244" s="16">
        <f t="shared" si="125"/>
        <v>0.42550000000000004</v>
      </c>
      <c r="H244" s="16">
        <f t="shared" si="125"/>
        <v>0</v>
      </c>
      <c r="I244" s="16">
        <f t="shared" si="125"/>
        <v>0</v>
      </c>
      <c r="J244" s="16">
        <f t="shared" si="125"/>
        <v>0</v>
      </c>
      <c r="K244" s="16">
        <f t="shared" si="125"/>
        <v>0</v>
      </c>
      <c r="L244" s="16">
        <f t="shared" si="125"/>
        <v>0</v>
      </c>
      <c r="M244" s="16">
        <f t="shared" si="125"/>
        <v>0</v>
      </c>
      <c r="N244" s="16">
        <f t="shared" si="125"/>
        <v>0</v>
      </c>
      <c r="O244" s="16">
        <f t="shared" si="125"/>
        <v>0</v>
      </c>
      <c r="P244" s="16">
        <f t="shared" si="125"/>
        <v>0</v>
      </c>
      <c r="Q244" s="16">
        <f t="shared" si="125"/>
        <v>0</v>
      </c>
      <c r="R244" s="16">
        <v>1</v>
      </c>
      <c r="S244" s="16">
        <f t="shared" ref="S244:W244" si="126">SUM(S240:S243)</f>
        <v>0</v>
      </c>
      <c r="T244" s="16">
        <f t="shared" si="126"/>
        <v>0</v>
      </c>
      <c r="U244" s="16">
        <f t="shared" si="126"/>
        <v>0</v>
      </c>
      <c r="V244" s="16">
        <f t="shared" si="126"/>
        <v>0</v>
      </c>
      <c r="W244" s="16">
        <f t="shared" si="126"/>
        <v>0.49516666666666659</v>
      </c>
    </row>
    <row r="245" spans="1:23" outlineLevel="2">
      <c r="A245" s="2" t="s">
        <v>7</v>
      </c>
      <c r="B245" s="18">
        <v>0.09</v>
      </c>
      <c r="C245" s="12">
        <f>C207*C109/B245</f>
        <v>7.1999999999999998E-3</v>
      </c>
      <c r="D245" s="12"/>
      <c r="E245" s="13"/>
      <c r="F245" s="30">
        <f t="shared" si="123"/>
        <v>4.4999999999999997E-3</v>
      </c>
      <c r="G245" s="13">
        <f t="shared" ref="G245:G254" si="127">G207*G109/B109</f>
        <v>0.01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28">AVERAGE(C245:V245)</f>
        <v>7.2333333333333321E-3</v>
      </c>
    </row>
    <row r="246" spans="1:23" outlineLevel="2">
      <c r="A246" s="2" t="s">
        <v>8</v>
      </c>
      <c r="B246" s="18">
        <v>0.04</v>
      </c>
      <c r="C246" s="12">
        <f t="shared" ref="C246:C254" si="129">C208*C110/B246</f>
        <v>2E-3</v>
      </c>
      <c r="D246" s="12"/>
      <c r="E246" s="13"/>
      <c r="F246" s="30">
        <f t="shared" si="123"/>
        <v>2E-3</v>
      </c>
      <c r="G246" s="13">
        <f t="shared" si="127"/>
        <v>2E-3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28"/>
        <v>2E-3</v>
      </c>
    </row>
    <row r="247" spans="1:23" outlineLevel="2">
      <c r="A247" s="2" t="s">
        <v>9</v>
      </c>
      <c r="B247" s="18">
        <v>0.1</v>
      </c>
      <c r="C247" s="12">
        <f t="shared" si="129"/>
        <v>5.0000000000000001E-3</v>
      </c>
      <c r="D247" s="12"/>
      <c r="E247" s="13"/>
      <c r="F247" s="30">
        <f t="shared" si="123"/>
        <v>5.0000000000000001E-3</v>
      </c>
      <c r="G247" s="13">
        <f t="shared" si="127"/>
        <v>5.0000000000000001E-3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28"/>
        <v>5.0000000000000001E-3</v>
      </c>
    </row>
    <row r="248" spans="1:23" outlineLevel="2">
      <c r="A248" s="2" t="s">
        <v>10</v>
      </c>
      <c r="B248" s="18">
        <v>0.28999999999999998</v>
      </c>
      <c r="C248" s="12">
        <f t="shared" si="129"/>
        <v>3.6249999999999998E-2</v>
      </c>
      <c r="D248" s="12"/>
      <c r="E248" s="13"/>
      <c r="F248" s="30">
        <f t="shared" si="123"/>
        <v>3.9E-2</v>
      </c>
      <c r="G248" s="13">
        <f t="shared" si="127"/>
        <v>7.3000000000000001E-3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28"/>
        <v>2.7516666666666665E-2</v>
      </c>
    </row>
    <row r="249" spans="1:23" outlineLevel="2">
      <c r="A249" s="2" t="s">
        <v>11</v>
      </c>
      <c r="B249" s="18">
        <v>0.09</v>
      </c>
      <c r="C249" s="12">
        <f t="shared" si="129"/>
        <v>2.2499999999999998E-3</v>
      </c>
      <c r="D249" s="12"/>
      <c r="E249" s="13"/>
      <c r="F249" s="30">
        <f t="shared" si="123"/>
        <v>6.7499999999999999E-3</v>
      </c>
      <c r="G249" s="13">
        <f t="shared" si="127"/>
        <v>2.3E-3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28"/>
        <v>3.7666666666666664E-3</v>
      </c>
    </row>
    <row r="250" spans="1:23" outlineLevel="2">
      <c r="A250" s="2" t="s">
        <v>12</v>
      </c>
      <c r="B250" s="18">
        <v>0.12</v>
      </c>
      <c r="C250" s="12">
        <f t="shared" si="129"/>
        <v>6.0000000000000001E-3</v>
      </c>
      <c r="D250" s="12"/>
      <c r="E250" s="13"/>
      <c r="F250" s="30">
        <f t="shared" si="123"/>
        <v>6.0000000000000001E-3</v>
      </c>
      <c r="G250" s="13">
        <f t="shared" si="127"/>
        <v>6.0000000000000001E-3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28"/>
        <v>6.000000000000001E-3</v>
      </c>
    </row>
    <row r="251" spans="1:23" outlineLevel="2">
      <c r="A251" s="2" t="s">
        <v>13</v>
      </c>
      <c r="B251" s="18">
        <v>0.04</v>
      </c>
      <c r="C251" s="12">
        <f t="shared" si="129"/>
        <v>2.9999999999999995E-2</v>
      </c>
      <c r="D251" s="12"/>
      <c r="E251" s="13"/>
      <c r="F251" s="30">
        <f t="shared" si="123"/>
        <v>0.04</v>
      </c>
      <c r="G251" s="13">
        <f t="shared" si="127"/>
        <v>2.1599999999999998E-2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28"/>
        <v>3.0533333333333329E-2</v>
      </c>
    </row>
    <row r="252" spans="1:23" outlineLevel="2">
      <c r="A252" s="2" t="s">
        <v>14</v>
      </c>
      <c r="B252" s="18">
        <v>0.09</v>
      </c>
      <c r="C252" s="12">
        <f t="shared" si="129"/>
        <v>2.2499999999999999E-2</v>
      </c>
      <c r="D252" s="12"/>
      <c r="E252" s="13"/>
      <c r="F252" s="30">
        <f t="shared" si="123"/>
        <v>2.2499999999999999E-2</v>
      </c>
      <c r="G252" s="13">
        <f t="shared" si="127"/>
        <v>2.3E-2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28"/>
        <v>2.2666666666666668E-2</v>
      </c>
    </row>
    <row r="253" spans="1:23" outlineLevel="2">
      <c r="A253" s="2" t="s">
        <v>15</v>
      </c>
      <c r="B253" s="18">
        <v>0.05</v>
      </c>
      <c r="C253" s="12">
        <f t="shared" si="129"/>
        <v>1.4999999999999999E-2</v>
      </c>
      <c r="D253" s="12"/>
      <c r="E253" s="13"/>
      <c r="F253" s="30">
        <f t="shared" si="123"/>
        <v>3.0000000000000002E-2</v>
      </c>
      <c r="G253" s="13">
        <f t="shared" si="127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28"/>
        <v>2.3333333333333334E-2</v>
      </c>
    </row>
    <row r="254" spans="1:23" outlineLevel="2">
      <c r="A254" s="2" t="s">
        <v>16</v>
      </c>
      <c r="B254" s="18">
        <v>0.09</v>
      </c>
      <c r="C254" s="12">
        <f t="shared" si="129"/>
        <v>2.2499999999999999E-2</v>
      </c>
      <c r="D254" s="12"/>
      <c r="E254" s="13"/>
      <c r="F254" s="30">
        <f t="shared" si="123"/>
        <v>2.2499999999999999E-2</v>
      </c>
      <c r="G254" s="13">
        <f t="shared" si="127"/>
        <v>2.3E-2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28"/>
        <v>2.2666666666666668E-2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Q255" si="130">SUM(C245:C254)</f>
        <v>0.14869999999999997</v>
      </c>
      <c r="D255" s="16">
        <f t="shared" si="130"/>
        <v>0</v>
      </c>
      <c r="E255" s="16">
        <f t="shared" si="130"/>
        <v>0</v>
      </c>
      <c r="F255" s="34">
        <f t="shared" si="130"/>
        <v>0.17824999999999999</v>
      </c>
      <c r="G255" s="16">
        <f t="shared" si="130"/>
        <v>0.12520000000000001</v>
      </c>
      <c r="H255" s="16">
        <f t="shared" si="130"/>
        <v>0</v>
      </c>
      <c r="I255" s="16">
        <f t="shared" si="130"/>
        <v>0</v>
      </c>
      <c r="J255" s="16">
        <f t="shared" si="130"/>
        <v>0</v>
      </c>
      <c r="K255" s="16">
        <f t="shared" si="130"/>
        <v>0</v>
      </c>
      <c r="L255" s="16">
        <f t="shared" si="130"/>
        <v>0</v>
      </c>
      <c r="M255" s="16">
        <f t="shared" si="130"/>
        <v>0</v>
      </c>
      <c r="N255" s="16">
        <f t="shared" si="130"/>
        <v>0</v>
      </c>
      <c r="O255" s="16">
        <f t="shared" si="130"/>
        <v>0</v>
      </c>
      <c r="P255" s="16">
        <f t="shared" si="130"/>
        <v>0</v>
      </c>
      <c r="Q255" s="16">
        <f t="shared" si="130"/>
        <v>0</v>
      </c>
      <c r="R255" s="16">
        <v>0.50353999999999999</v>
      </c>
      <c r="S255" s="16">
        <f t="shared" ref="S255:W255" si="131">SUM(S245:S254)</f>
        <v>0</v>
      </c>
      <c r="T255" s="16">
        <f t="shared" si="131"/>
        <v>0</v>
      </c>
      <c r="U255" s="16">
        <f t="shared" si="131"/>
        <v>0</v>
      </c>
      <c r="V255" s="16">
        <f t="shared" si="131"/>
        <v>0</v>
      </c>
      <c r="W255" s="16">
        <f t="shared" si="131"/>
        <v>0.15071666666666667</v>
      </c>
    </row>
    <row r="256" spans="1:23">
      <c r="A256" s="3" t="s">
        <v>18</v>
      </c>
      <c r="B256" s="16">
        <f t="shared" ref="B256:Q256" si="132">0.4*B244+0.6*B255</f>
        <v>1</v>
      </c>
      <c r="C256" s="16">
        <f t="shared" si="132"/>
        <v>0.33422000000000002</v>
      </c>
      <c r="D256" s="16">
        <f t="shared" si="132"/>
        <v>0</v>
      </c>
      <c r="E256" s="16">
        <f t="shared" si="132"/>
        <v>0</v>
      </c>
      <c r="F256" s="34">
        <f t="shared" si="132"/>
        <v>0.28594999999999998</v>
      </c>
      <c r="G256" s="16">
        <f t="shared" si="132"/>
        <v>0.24532000000000004</v>
      </c>
      <c r="H256" s="16">
        <f t="shared" si="132"/>
        <v>0</v>
      </c>
      <c r="I256" s="16">
        <f t="shared" si="132"/>
        <v>0</v>
      </c>
      <c r="J256" s="16">
        <f t="shared" si="132"/>
        <v>0</v>
      </c>
      <c r="K256" s="16">
        <f t="shared" si="132"/>
        <v>0</v>
      </c>
      <c r="L256" s="16">
        <f t="shared" si="132"/>
        <v>0</v>
      </c>
      <c r="M256" s="16">
        <f t="shared" si="132"/>
        <v>0</v>
      </c>
      <c r="N256" s="16">
        <f t="shared" si="132"/>
        <v>0</v>
      </c>
      <c r="O256" s="16">
        <f t="shared" si="132"/>
        <v>0</v>
      </c>
      <c r="P256" s="16">
        <f t="shared" si="132"/>
        <v>0</v>
      </c>
      <c r="Q256" s="16">
        <f t="shared" si="132"/>
        <v>0</v>
      </c>
      <c r="R256" s="16">
        <v>0.70212399999999997</v>
      </c>
      <c r="S256" s="16">
        <f t="shared" ref="S256:W256" si="133">0.4*S244+0.6*S255</f>
        <v>0</v>
      </c>
      <c r="T256" s="16">
        <f t="shared" si="133"/>
        <v>0</v>
      </c>
      <c r="U256" s="16">
        <f t="shared" si="133"/>
        <v>0</v>
      </c>
      <c r="V256" s="16">
        <f t="shared" si="133"/>
        <v>0</v>
      </c>
      <c r="W256" s="16">
        <f t="shared" si="133"/>
        <v>0.28849666666666662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/>
      <c r="E259" s="13"/>
      <c r="F259" s="30">
        <f>F221*F104/B104</f>
        <v>0.23</v>
      </c>
      <c r="G259" s="30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>AVERAGE(C259:V259)</f>
        <v>0.19916666666666669</v>
      </c>
    </row>
    <row r="260" spans="1:23" outlineLevel="2">
      <c r="A260" s="2" t="s">
        <v>3</v>
      </c>
      <c r="B260" s="18">
        <v>0.15</v>
      </c>
      <c r="C260" s="12">
        <f t="shared" ref="C260:C262" si="134">C222*C105/B260</f>
        <v>3.7499999999999999E-2</v>
      </c>
      <c r="D260" s="12"/>
      <c r="E260" s="13"/>
      <c r="F260" s="30">
        <f t="shared" ref="F260:F273" si="135">F222*F105/B105</f>
        <v>3.7499999999999999E-2</v>
      </c>
      <c r="G260" s="30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ref="W260:W262" si="136">AVERAGE(C260:V260)</f>
        <v>3.5766666666666669E-2</v>
      </c>
    </row>
    <row r="261" spans="1:23" outlineLevel="2">
      <c r="A261" s="2" t="s">
        <v>4</v>
      </c>
      <c r="B261" s="18">
        <v>0.55000000000000004</v>
      </c>
      <c r="C261" s="12">
        <f t="shared" si="134"/>
        <v>0.26124999999999998</v>
      </c>
      <c r="D261" s="12"/>
      <c r="E261" s="13"/>
      <c r="F261" s="30">
        <f t="shared" si="135"/>
        <v>9.9999999999999992E-2</v>
      </c>
      <c r="G261" s="30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36"/>
        <v>0.16178124999999996</v>
      </c>
    </row>
    <row r="262" spans="1:23" outlineLevel="2">
      <c r="A262" s="2" t="s">
        <v>5</v>
      </c>
      <c r="B262" s="18">
        <v>0.05</v>
      </c>
      <c r="C262" s="12">
        <f t="shared" si="134"/>
        <v>5.000000000000001E-2</v>
      </c>
      <c r="D262" s="12"/>
      <c r="E262" s="13"/>
      <c r="F262" s="30">
        <f t="shared" si="135"/>
        <v>5.000000000000001E-2</v>
      </c>
      <c r="G262" s="30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36"/>
        <v>4.9166666666666671E-2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Q263" si="137">SUM(C259:C262)</f>
        <v>0.57374999999999998</v>
      </c>
      <c r="D263" s="16">
        <f t="shared" si="137"/>
        <v>0</v>
      </c>
      <c r="E263" s="16">
        <f t="shared" si="137"/>
        <v>0</v>
      </c>
      <c r="F263" s="16">
        <f t="shared" si="137"/>
        <v>0.41749999999999998</v>
      </c>
      <c r="G263" s="16">
        <f t="shared" si="137"/>
        <v>0.34639374999999994</v>
      </c>
      <c r="H263" s="16">
        <f t="shared" si="137"/>
        <v>0</v>
      </c>
      <c r="I263" s="16">
        <f t="shared" si="137"/>
        <v>0</v>
      </c>
      <c r="J263" s="16">
        <f t="shared" si="137"/>
        <v>0</v>
      </c>
      <c r="K263" s="16">
        <f t="shared" si="137"/>
        <v>0</v>
      </c>
      <c r="L263" s="16">
        <f t="shared" si="137"/>
        <v>0</v>
      </c>
      <c r="M263" s="16">
        <f t="shared" si="137"/>
        <v>0</v>
      </c>
      <c r="N263" s="16">
        <f t="shared" si="137"/>
        <v>0</v>
      </c>
      <c r="O263" s="16">
        <f t="shared" si="137"/>
        <v>0</v>
      </c>
      <c r="P263" s="16">
        <f t="shared" si="137"/>
        <v>0</v>
      </c>
      <c r="Q263" s="16">
        <f t="shared" si="137"/>
        <v>0</v>
      </c>
      <c r="R263" s="16">
        <v>1</v>
      </c>
      <c r="S263" s="16">
        <f t="shared" ref="S263:W263" si="138">SUM(S259:S262)</f>
        <v>0</v>
      </c>
      <c r="T263" s="16">
        <f t="shared" si="138"/>
        <v>0</v>
      </c>
      <c r="U263" s="16">
        <f t="shared" si="138"/>
        <v>0</v>
      </c>
      <c r="V263" s="16">
        <f t="shared" si="138"/>
        <v>0</v>
      </c>
      <c r="W263" s="16">
        <f t="shared" si="138"/>
        <v>0.44588125000000001</v>
      </c>
    </row>
    <row r="264" spans="1:23" outlineLevel="2">
      <c r="A264" s="2" t="s">
        <v>7</v>
      </c>
      <c r="B264" s="18">
        <v>0.09</v>
      </c>
      <c r="C264" s="12">
        <f>C226*C109/B264</f>
        <v>5.4720000000000003E-3</v>
      </c>
      <c r="D264" s="12"/>
      <c r="E264" s="13"/>
      <c r="F264" s="30">
        <f t="shared" si="135"/>
        <v>4.4999999999999997E-3</v>
      </c>
      <c r="G264" s="30">
        <f t="shared" ref="G264:G273" si="139"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40">AVERAGE(C264:V264)</f>
        <v>6.0240000000000007E-3</v>
      </c>
    </row>
    <row r="265" spans="1:23" outlineLevel="2">
      <c r="A265" s="2" t="s">
        <v>8</v>
      </c>
      <c r="B265" s="18">
        <v>0.04</v>
      </c>
      <c r="C265" s="12">
        <f t="shared" ref="C265:C273" si="141">C227*C110/B265</f>
        <v>2E-3</v>
      </c>
      <c r="D265" s="12"/>
      <c r="E265" s="13"/>
      <c r="F265" s="30">
        <f t="shared" si="135"/>
        <v>2E-3</v>
      </c>
      <c r="G265" s="30">
        <f t="shared" si="139"/>
        <v>2E-3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40"/>
        <v>2E-3</v>
      </c>
    </row>
    <row r="266" spans="1:23" outlineLevel="2">
      <c r="A266" s="2" t="s">
        <v>9</v>
      </c>
      <c r="B266" s="18">
        <v>0.1</v>
      </c>
      <c r="C266" s="12">
        <f t="shared" si="141"/>
        <v>5.0000000000000001E-3</v>
      </c>
      <c r="D266" s="12"/>
      <c r="E266" s="13"/>
      <c r="F266" s="30">
        <f t="shared" si="135"/>
        <v>5.0000000000000001E-3</v>
      </c>
      <c r="G266" s="30">
        <f t="shared" si="139"/>
        <v>3.7499999999999994E-3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40"/>
        <v>4.5833333333333334E-3</v>
      </c>
    </row>
    <row r="267" spans="1:23" outlineLevel="2">
      <c r="A267" s="2" t="s">
        <v>10</v>
      </c>
      <c r="B267" s="18">
        <v>0.28999999999999998</v>
      </c>
      <c r="C267" s="12">
        <f t="shared" si="141"/>
        <v>3.6249999999999998E-2</v>
      </c>
      <c r="D267" s="12"/>
      <c r="E267" s="13"/>
      <c r="F267" s="30">
        <f t="shared" si="135"/>
        <v>3.9E-2</v>
      </c>
      <c r="G267" s="30">
        <f t="shared" si="139"/>
        <v>7.3000000000000001E-3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40"/>
        <v>2.7516666666666665E-2</v>
      </c>
    </row>
    <row r="268" spans="1:23" outlineLevel="2">
      <c r="A268" s="2" t="s">
        <v>11</v>
      </c>
      <c r="B268" s="18">
        <v>0.09</v>
      </c>
      <c r="C268" s="12">
        <f t="shared" si="141"/>
        <v>1.6875E-3</v>
      </c>
      <c r="D268" s="12"/>
      <c r="E268" s="13"/>
      <c r="F268" s="30">
        <f t="shared" si="135"/>
        <v>3.375E-3</v>
      </c>
      <c r="G268" s="30">
        <f t="shared" si="139"/>
        <v>1.7250000000000002E-3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40"/>
        <v>2.2625000000000002E-3</v>
      </c>
    </row>
    <row r="269" spans="1:23" outlineLevel="2">
      <c r="A269" s="2" t="s">
        <v>12</v>
      </c>
      <c r="B269" s="18">
        <v>0.12</v>
      </c>
      <c r="C269" s="12">
        <f t="shared" si="141"/>
        <v>4.5000000000000005E-3</v>
      </c>
      <c r="D269" s="12"/>
      <c r="E269" s="13"/>
      <c r="F269" s="30">
        <f t="shared" si="135"/>
        <v>3.0000000000000001E-3</v>
      </c>
      <c r="G269" s="30">
        <f t="shared" si="139"/>
        <v>4.4999999999999997E-3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40"/>
        <v>4.0000000000000001E-3</v>
      </c>
    </row>
    <row r="270" spans="1:23" outlineLevel="2">
      <c r="A270" s="2" t="s">
        <v>13</v>
      </c>
      <c r="B270" s="18">
        <v>0.04</v>
      </c>
      <c r="C270" s="12">
        <f t="shared" si="141"/>
        <v>3.0000000000000002E-2</v>
      </c>
      <c r="D270" s="12"/>
      <c r="E270" s="13"/>
      <c r="F270" s="30">
        <f t="shared" si="135"/>
        <v>4.0000000000000008E-2</v>
      </c>
      <c r="G270" s="30">
        <f t="shared" si="139"/>
        <v>2.1600000000000001E-2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40"/>
        <v>3.0533333333333339E-2</v>
      </c>
    </row>
    <row r="271" spans="1:23" outlineLevel="2">
      <c r="A271" s="2" t="s">
        <v>14</v>
      </c>
      <c r="B271" s="18">
        <v>0.09</v>
      </c>
      <c r="C271" s="12">
        <f t="shared" si="141"/>
        <v>2.2499999999999999E-2</v>
      </c>
      <c r="D271" s="12"/>
      <c r="E271" s="13"/>
      <c r="F271" s="30">
        <f t="shared" si="135"/>
        <v>2.2499999999999999E-2</v>
      </c>
      <c r="G271" s="30">
        <f t="shared" si="139"/>
        <v>2.3E-2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40"/>
        <v>2.2666666666666668E-2</v>
      </c>
    </row>
    <row r="272" spans="1:23" outlineLevel="2">
      <c r="A272" s="2" t="s">
        <v>15</v>
      </c>
      <c r="B272" s="18">
        <v>0.05</v>
      </c>
      <c r="C272" s="12">
        <f t="shared" si="141"/>
        <v>1.3499999999999996E-2</v>
      </c>
      <c r="D272" s="12"/>
      <c r="E272" s="13"/>
      <c r="F272" s="30">
        <f t="shared" si="135"/>
        <v>2.7E-2</v>
      </c>
      <c r="G272" s="30">
        <f t="shared" si="139"/>
        <v>1.7500000000000005E-2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40"/>
        <v>1.9333333333333331E-2</v>
      </c>
    </row>
    <row r="273" spans="1:23" outlineLevel="2">
      <c r="A273" s="2" t="s">
        <v>16</v>
      </c>
      <c r="B273" s="18">
        <v>0.09</v>
      </c>
      <c r="C273" s="12">
        <f t="shared" si="141"/>
        <v>2.2499999999999999E-2</v>
      </c>
      <c r="D273" s="12"/>
      <c r="E273" s="13"/>
      <c r="F273" s="30">
        <f t="shared" si="135"/>
        <v>2.2499999999999999E-2</v>
      </c>
      <c r="G273" s="30">
        <f t="shared" si="139"/>
        <v>2.3E-2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40"/>
        <v>2.2666666666666668E-2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Q274" si="142">SUM(C264:C273)</f>
        <v>0.1434095</v>
      </c>
      <c r="D274" s="16">
        <f t="shared" si="142"/>
        <v>0</v>
      </c>
      <c r="E274" s="16">
        <f t="shared" si="142"/>
        <v>0</v>
      </c>
      <c r="F274" s="34">
        <f t="shared" si="142"/>
        <v>0.168875</v>
      </c>
      <c r="G274" s="16">
        <f t="shared" si="142"/>
        <v>0.11247500000000002</v>
      </c>
      <c r="H274" s="16">
        <f t="shared" si="142"/>
        <v>0</v>
      </c>
      <c r="I274" s="16">
        <f t="shared" si="142"/>
        <v>0</v>
      </c>
      <c r="J274" s="16">
        <f t="shared" si="142"/>
        <v>0</v>
      </c>
      <c r="K274" s="16">
        <f t="shared" si="142"/>
        <v>0</v>
      </c>
      <c r="L274" s="16">
        <f t="shared" si="142"/>
        <v>0</v>
      </c>
      <c r="M274" s="16">
        <f t="shared" si="142"/>
        <v>0</v>
      </c>
      <c r="N274" s="16">
        <f t="shared" si="142"/>
        <v>0</v>
      </c>
      <c r="O274" s="16">
        <f t="shared" si="142"/>
        <v>0</v>
      </c>
      <c r="P274" s="16">
        <f t="shared" si="142"/>
        <v>0</v>
      </c>
      <c r="Q274" s="16">
        <f t="shared" si="142"/>
        <v>0</v>
      </c>
      <c r="R274" s="16">
        <v>0.50353999999999999</v>
      </c>
      <c r="S274" s="16">
        <f t="shared" ref="S274:W274" si="143">SUM(S264:S273)</f>
        <v>0</v>
      </c>
      <c r="T274" s="16">
        <f t="shared" si="143"/>
        <v>0</v>
      </c>
      <c r="U274" s="16">
        <f t="shared" si="143"/>
        <v>0</v>
      </c>
      <c r="V274" s="16">
        <f t="shared" si="143"/>
        <v>0</v>
      </c>
      <c r="W274" s="16">
        <f t="shared" si="143"/>
        <v>0.1415865</v>
      </c>
    </row>
    <row r="275" spans="1:23">
      <c r="A275" s="3" t="s">
        <v>18</v>
      </c>
      <c r="B275" s="16">
        <f t="shared" ref="B275:Q275" si="144">0.4*B263+0.6*B274</f>
        <v>1</v>
      </c>
      <c r="C275" s="16">
        <f t="shared" si="144"/>
        <v>0.31554569999999998</v>
      </c>
      <c r="D275" s="16">
        <f t="shared" si="144"/>
        <v>0</v>
      </c>
      <c r="E275" s="16">
        <f t="shared" si="144"/>
        <v>0</v>
      </c>
      <c r="F275" s="34">
        <f t="shared" si="144"/>
        <v>0.26832500000000004</v>
      </c>
      <c r="G275" s="16">
        <f t="shared" si="144"/>
        <v>0.20604249999999996</v>
      </c>
      <c r="H275" s="16">
        <f t="shared" si="144"/>
        <v>0</v>
      </c>
      <c r="I275" s="16">
        <f t="shared" si="144"/>
        <v>0</v>
      </c>
      <c r="J275" s="16">
        <f t="shared" si="144"/>
        <v>0</v>
      </c>
      <c r="K275" s="16">
        <f t="shared" si="144"/>
        <v>0</v>
      </c>
      <c r="L275" s="16">
        <f t="shared" si="144"/>
        <v>0</v>
      </c>
      <c r="M275" s="16">
        <f t="shared" si="144"/>
        <v>0</v>
      </c>
      <c r="N275" s="16">
        <f t="shared" si="144"/>
        <v>0</v>
      </c>
      <c r="O275" s="16">
        <f t="shared" si="144"/>
        <v>0</v>
      </c>
      <c r="P275" s="16">
        <f t="shared" si="144"/>
        <v>0</v>
      </c>
      <c r="Q275" s="16">
        <f t="shared" si="144"/>
        <v>0</v>
      </c>
      <c r="R275" s="16">
        <v>0.70212399999999997</v>
      </c>
      <c r="S275" s="16">
        <f t="shared" ref="S275:W275" si="145">0.4*S263+0.6*S274</f>
        <v>0</v>
      </c>
      <c r="T275" s="16">
        <f t="shared" si="145"/>
        <v>0</v>
      </c>
      <c r="U275" s="16">
        <f t="shared" si="145"/>
        <v>0</v>
      </c>
      <c r="V275" s="16">
        <f t="shared" si="145"/>
        <v>0</v>
      </c>
      <c r="W275" s="16">
        <f t="shared" si="145"/>
        <v>0.26330439999999999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f>C4*C183/B278</f>
        <v>0.25</v>
      </c>
      <c r="D278" s="12"/>
      <c r="E278" s="13"/>
      <c r="F278" s="30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>AVERAGE(C278:V278)</f>
        <v>0.23333333333333331</v>
      </c>
    </row>
    <row r="279" spans="1:23" outlineLevel="2">
      <c r="A279" s="2" t="s">
        <v>3</v>
      </c>
      <c r="B279" s="18">
        <v>0.15</v>
      </c>
      <c r="C279" s="12">
        <f t="shared" ref="C279:C281" si="146">C5*C184/B279</f>
        <v>7.4999999999999997E-2</v>
      </c>
      <c r="D279" s="12"/>
      <c r="E279" s="13"/>
      <c r="F279" s="30">
        <f t="shared" ref="F279:F292" si="147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ref="W279:W281" si="148">AVERAGE(C279:V279)</f>
        <v>7.4999999999999997E-2</v>
      </c>
    </row>
    <row r="280" spans="1:23" outlineLevel="2">
      <c r="A280" s="2" t="s">
        <v>4</v>
      </c>
      <c r="B280" s="18">
        <v>0.55000000000000004</v>
      </c>
      <c r="C280" s="12">
        <f t="shared" si="146"/>
        <v>0.35749999999999998</v>
      </c>
      <c r="D280" s="12"/>
      <c r="E280" s="13"/>
      <c r="F280" s="30">
        <f t="shared" si="147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48"/>
        <v>0.28416666666666668</v>
      </c>
    </row>
    <row r="281" spans="1:23" outlineLevel="2">
      <c r="A281" s="2" t="s">
        <v>5</v>
      </c>
      <c r="B281" s="18">
        <v>0.05</v>
      </c>
      <c r="C281" s="12">
        <f t="shared" si="146"/>
        <v>5.000000000000001E-2</v>
      </c>
      <c r="D281" s="12"/>
      <c r="E281" s="13"/>
      <c r="F281" s="30">
        <f t="shared" si="147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48"/>
        <v>5.000000000000001E-2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Q282" si="149">SUM(C278:C281)</f>
        <v>0.73250000000000004</v>
      </c>
      <c r="D282" s="16">
        <f t="shared" si="149"/>
        <v>0</v>
      </c>
      <c r="E282" s="16">
        <f t="shared" si="149"/>
        <v>0</v>
      </c>
      <c r="F282" s="16">
        <f t="shared" si="149"/>
        <v>0.59500000000000008</v>
      </c>
      <c r="G282" s="16">
        <f t="shared" si="149"/>
        <v>0.60000000000000009</v>
      </c>
      <c r="H282" s="16">
        <f t="shared" si="149"/>
        <v>0</v>
      </c>
      <c r="I282" s="16">
        <f t="shared" si="149"/>
        <v>0</v>
      </c>
      <c r="J282" s="16">
        <f t="shared" si="149"/>
        <v>0</v>
      </c>
      <c r="K282" s="16">
        <f t="shared" si="149"/>
        <v>0</v>
      </c>
      <c r="L282" s="16">
        <f t="shared" si="149"/>
        <v>0</v>
      </c>
      <c r="M282" s="16">
        <f t="shared" si="149"/>
        <v>0</v>
      </c>
      <c r="N282" s="16">
        <f t="shared" si="149"/>
        <v>0</v>
      </c>
      <c r="O282" s="16">
        <f t="shared" si="149"/>
        <v>0</v>
      </c>
      <c r="P282" s="16">
        <f t="shared" si="149"/>
        <v>0</v>
      </c>
      <c r="Q282" s="16">
        <f t="shared" si="149"/>
        <v>0</v>
      </c>
      <c r="R282" s="16">
        <v>1</v>
      </c>
      <c r="S282" s="16">
        <f t="shared" ref="S282:W282" si="150">SUM(S278:S281)</f>
        <v>0</v>
      </c>
      <c r="T282" s="16">
        <f t="shared" si="150"/>
        <v>0</v>
      </c>
      <c r="U282" s="16">
        <f t="shared" si="150"/>
        <v>0</v>
      </c>
      <c r="V282" s="16">
        <f t="shared" si="150"/>
        <v>0</v>
      </c>
      <c r="W282" s="16">
        <f t="shared" si="150"/>
        <v>0.64250000000000007</v>
      </c>
    </row>
    <row r="283" spans="1:23" outlineLevel="2">
      <c r="A283" s="2" t="s">
        <v>7</v>
      </c>
      <c r="B283" s="18">
        <v>0.09</v>
      </c>
      <c r="C283" s="12">
        <f>C9*C188/B283</f>
        <v>1.0799999999999999E-2</v>
      </c>
      <c r="D283" s="12"/>
      <c r="E283" s="13"/>
      <c r="F283" s="30">
        <f t="shared" si="147"/>
        <v>8.9999999999999993E-3</v>
      </c>
      <c r="G283" s="13">
        <f t="shared" ref="G283:G292" si="151">G188*G9/B9</f>
        <v>1.26E-2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52">AVERAGE(C283:V283)</f>
        <v>1.0799999999999999E-2</v>
      </c>
    </row>
    <row r="284" spans="1:23" outlineLevel="2">
      <c r="A284" s="2" t="s">
        <v>8</v>
      </c>
      <c r="B284" s="18">
        <v>0.04</v>
      </c>
      <c r="C284" s="12">
        <f t="shared" ref="C284:C292" si="153">C10*C189/B284</f>
        <v>4.0000000000000001E-3</v>
      </c>
      <c r="D284" s="12"/>
      <c r="E284" s="13"/>
      <c r="F284" s="30">
        <f t="shared" si="147"/>
        <v>4.0000000000000001E-3</v>
      </c>
      <c r="G284" s="13">
        <f t="shared" si="151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52"/>
        <v>4.0000000000000001E-3</v>
      </c>
    </row>
    <row r="285" spans="1:23" outlineLevel="2">
      <c r="A285" s="2" t="s">
        <v>9</v>
      </c>
      <c r="B285" s="18">
        <v>0.1</v>
      </c>
      <c r="C285" s="12">
        <f t="shared" si="153"/>
        <v>0.01</v>
      </c>
      <c r="D285" s="12"/>
      <c r="E285" s="13"/>
      <c r="F285" s="30">
        <f t="shared" si="147"/>
        <v>0.01</v>
      </c>
      <c r="G285" s="13">
        <f t="shared" si="151"/>
        <v>0.01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52"/>
        <v>0.01</v>
      </c>
    </row>
    <row r="286" spans="1:23" outlineLevel="2">
      <c r="A286" s="2" t="s">
        <v>10</v>
      </c>
      <c r="B286" s="18">
        <v>0.28999999999999998</v>
      </c>
      <c r="C286" s="12">
        <f t="shared" si="153"/>
        <v>7.2499999999999995E-2</v>
      </c>
      <c r="D286" s="12"/>
      <c r="E286" s="13"/>
      <c r="F286" s="30">
        <f t="shared" si="147"/>
        <v>8.6999999999999994E-2</v>
      </c>
      <c r="G286" s="13">
        <f t="shared" si="151"/>
        <v>2.8999999999999998E-2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52"/>
        <v>6.2833333333333324E-2</v>
      </c>
    </row>
    <row r="287" spans="1:23" outlineLevel="2">
      <c r="A287" s="2" t="s">
        <v>11</v>
      </c>
      <c r="B287" s="18">
        <v>0.09</v>
      </c>
      <c r="C287" s="12">
        <f t="shared" si="153"/>
        <v>8.9999999999999993E-3</v>
      </c>
      <c r="D287" s="12"/>
      <c r="E287" s="13"/>
      <c r="F287" s="30">
        <f t="shared" si="147"/>
        <v>2.7E-2</v>
      </c>
      <c r="G287" s="13">
        <f t="shared" si="151"/>
        <v>8.9999999999999993E-3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52"/>
        <v>1.4999999999999999E-2</v>
      </c>
    </row>
    <row r="288" spans="1:23" outlineLevel="2">
      <c r="A288" s="2" t="s">
        <v>12</v>
      </c>
      <c r="B288" s="18">
        <v>0.12</v>
      </c>
      <c r="C288" s="12">
        <f t="shared" si="153"/>
        <v>1.2E-2</v>
      </c>
      <c r="D288" s="12"/>
      <c r="E288" s="13"/>
      <c r="F288" s="30">
        <f t="shared" si="147"/>
        <v>1.2E-2</v>
      </c>
      <c r="G288" s="13">
        <f t="shared" si="151"/>
        <v>1.2E-2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52"/>
        <v>1.2000000000000002E-2</v>
      </c>
    </row>
    <row r="289" spans="1:23" outlineLevel="2">
      <c r="A289" s="2" t="s">
        <v>13</v>
      </c>
      <c r="B289" s="18">
        <v>0.04</v>
      </c>
      <c r="C289" s="12">
        <f t="shared" si="153"/>
        <v>0.04</v>
      </c>
      <c r="D289" s="12"/>
      <c r="E289" s="13"/>
      <c r="F289" s="30">
        <f t="shared" si="147"/>
        <v>0.04</v>
      </c>
      <c r="G289" s="13">
        <f t="shared" si="151"/>
        <v>2.4E-2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52"/>
        <v>3.4666666666666672E-2</v>
      </c>
    </row>
    <row r="290" spans="1:23" outlineLevel="2">
      <c r="A290" s="2" t="s">
        <v>14</v>
      </c>
      <c r="B290" s="18">
        <v>0.09</v>
      </c>
      <c r="C290" s="12">
        <f t="shared" si="153"/>
        <v>4.4999999999999998E-2</v>
      </c>
      <c r="D290" s="12"/>
      <c r="E290" s="13"/>
      <c r="F290" s="30">
        <f t="shared" si="147"/>
        <v>4.4999999999999998E-2</v>
      </c>
      <c r="G290" s="13">
        <f t="shared" si="151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52"/>
        <v>4.5000000000000005E-2</v>
      </c>
    </row>
    <row r="291" spans="1:23" outlineLevel="2">
      <c r="A291" s="2" t="s">
        <v>15</v>
      </c>
      <c r="B291" s="18">
        <v>0.05</v>
      </c>
      <c r="C291" s="12">
        <f t="shared" si="153"/>
        <v>0.02</v>
      </c>
      <c r="D291" s="12"/>
      <c r="E291" s="13"/>
      <c r="F291" s="30">
        <f t="shared" si="147"/>
        <v>5.000000000000001E-2</v>
      </c>
      <c r="G291" s="13">
        <f t="shared" si="151"/>
        <v>5.000000000000001E-2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52"/>
        <v>4.0000000000000008E-2</v>
      </c>
    </row>
    <row r="292" spans="1:23" outlineLevel="2">
      <c r="A292" s="2" t="s">
        <v>16</v>
      </c>
      <c r="B292" s="18">
        <v>0.09</v>
      </c>
      <c r="C292" s="12">
        <f t="shared" si="153"/>
        <v>4.4999999999999998E-2</v>
      </c>
      <c r="D292" s="12"/>
      <c r="E292" s="13"/>
      <c r="F292" s="30">
        <f t="shared" si="147"/>
        <v>4.4999999999999998E-2</v>
      </c>
      <c r="G292" s="13">
        <f t="shared" si="151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52"/>
        <v>4.5000000000000005E-2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Q293" si="154">SUM(C283:C292)</f>
        <v>0.26829999999999998</v>
      </c>
      <c r="D293" s="16">
        <f t="shared" si="154"/>
        <v>0</v>
      </c>
      <c r="E293" s="16">
        <f t="shared" si="154"/>
        <v>0</v>
      </c>
      <c r="F293" s="34">
        <f t="shared" si="154"/>
        <v>0.32899999999999996</v>
      </c>
      <c r="G293" s="16">
        <f t="shared" si="154"/>
        <v>0.24060000000000004</v>
      </c>
      <c r="H293" s="16">
        <f t="shared" si="154"/>
        <v>0</v>
      </c>
      <c r="I293" s="16">
        <f t="shared" si="154"/>
        <v>0</v>
      </c>
      <c r="J293" s="16">
        <f t="shared" si="154"/>
        <v>0</v>
      </c>
      <c r="K293" s="16">
        <f t="shared" si="154"/>
        <v>0</v>
      </c>
      <c r="L293" s="16">
        <f t="shared" si="154"/>
        <v>0</v>
      </c>
      <c r="M293" s="16">
        <f t="shared" si="154"/>
        <v>0</v>
      </c>
      <c r="N293" s="16">
        <f t="shared" si="154"/>
        <v>0</v>
      </c>
      <c r="O293" s="16">
        <f t="shared" si="154"/>
        <v>0</v>
      </c>
      <c r="P293" s="16">
        <f t="shared" si="154"/>
        <v>0</v>
      </c>
      <c r="Q293" s="16">
        <f t="shared" si="154"/>
        <v>0</v>
      </c>
      <c r="R293" s="16">
        <v>0.50353999999999999</v>
      </c>
      <c r="S293" s="16">
        <f t="shared" ref="S293:W293" si="155">SUM(S283:S292)</f>
        <v>0</v>
      </c>
      <c r="T293" s="16">
        <f t="shared" si="155"/>
        <v>0</v>
      </c>
      <c r="U293" s="16">
        <f t="shared" si="155"/>
        <v>0</v>
      </c>
      <c r="V293" s="16">
        <f t="shared" si="155"/>
        <v>0</v>
      </c>
      <c r="W293" s="16">
        <f t="shared" si="155"/>
        <v>0.27929999999999999</v>
      </c>
    </row>
    <row r="294" spans="1:23">
      <c r="A294" s="3" t="s">
        <v>18</v>
      </c>
      <c r="B294" s="16">
        <f t="shared" ref="B294:Q294" si="156">0.4*B282+0.6*B293</f>
        <v>1</v>
      </c>
      <c r="C294" s="16">
        <f t="shared" si="156"/>
        <v>0.45398000000000005</v>
      </c>
      <c r="D294" s="16">
        <f t="shared" si="156"/>
        <v>0</v>
      </c>
      <c r="E294" s="16">
        <f t="shared" si="156"/>
        <v>0</v>
      </c>
      <c r="F294" s="34">
        <f t="shared" si="156"/>
        <v>0.43540000000000001</v>
      </c>
      <c r="G294" s="16">
        <f t="shared" si="156"/>
        <v>0.38436000000000003</v>
      </c>
      <c r="H294" s="16">
        <f t="shared" si="156"/>
        <v>0</v>
      </c>
      <c r="I294" s="16">
        <f t="shared" si="156"/>
        <v>0</v>
      </c>
      <c r="J294" s="16">
        <f t="shared" si="156"/>
        <v>0</v>
      </c>
      <c r="K294" s="16">
        <f t="shared" si="156"/>
        <v>0</v>
      </c>
      <c r="L294" s="16">
        <f t="shared" si="156"/>
        <v>0</v>
      </c>
      <c r="M294" s="16">
        <f t="shared" si="156"/>
        <v>0</v>
      </c>
      <c r="N294" s="16">
        <f t="shared" si="156"/>
        <v>0</v>
      </c>
      <c r="O294" s="16">
        <f t="shared" si="156"/>
        <v>0</v>
      </c>
      <c r="P294" s="16">
        <f t="shared" si="156"/>
        <v>0</v>
      </c>
      <c r="Q294" s="16">
        <f t="shared" si="156"/>
        <v>0</v>
      </c>
      <c r="R294" s="16">
        <v>0.70212399999999997</v>
      </c>
      <c r="S294" s="16">
        <f t="shared" ref="S294:W294" si="157">0.4*S282+0.6*S293</f>
        <v>0</v>
      </c>
      <c r="T294" s="16">
        <f t="shared" si="157"/>
        <v>0</v>
      </c>
      <c r="U294" s="16">
        <f t="shared" si="157"/>
        <v>0</v>
      </c>
      <c r="V294" s="16">
        <f t="shared" si="157"/>
        <v>0</v>
      </c>
      <c r="W294" s="16">
        <f t="shared" si="157"/>
        <v>0.42458000000000007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/>
      <c r="E297" s="13"/>
      <c r="F297" s="30">
        <f>F278*F124*F144/B124/B144</f>
        <v>0.23</v>
      </c>
      <c r="G297" s="30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>AVERAGE(C297:V297)</f>
        <v>0.19916666666666669</v>
      </c>
    </row>
    <row r="298" spans="1:23" outlineLevel="2">
      <c r="A298" s="2" t="s">
        <v>3</v>
      </c>
      <c r="B298" s="18">
        <v>0.15</v>
      </c>
      <c r="C298" s="12">
        <f t="shared" ref="C298:C300" si="158">C5*C184*C125*C145/B298/B298/B298</f>
        <v>7.4999999999999997E-2</v>
      </c>
      <c r="D298" s="12"/>
      <c r="E298" s="13"/>
      <c r="F298" s="30">
        <f t="shared" ref="F298:F311" si="159">F279*F125*F145/B125/B145</f>
        <v>7.4999999999999997E-2</v>
      </c>
      <c r="G298" s="30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ref="W298:W300" si="160">AVERAGE(C298:V298)</f>
        <v>7.1249999999999994E-2</v>
      </c>
    </row>
    <row r="299" spans="1:23" outlineLevel="2">
      <c r="A299" s="2" t="s">
        <v>4</v>
      </c>
      <c r="B299" s="18">
        <v>0.55000000000000004</v>
      </c>
      <c r="C299" s="12">
        <f t="shared" si="158"/>
        <v>0.3396249999999999</v>
      </c>
      <c r="D299" s="12"/>
      <c r="E299" s="13"/>
      <c r="F299" s="30">
        <f t="shared" si="159"/>
        <v>0.19999999999999998</v>
      </c>
      <c r="G299" s="30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60"/>
        <v>0.26260416666666658</v>
      </c>
    </row>
    <row r="300" spans="1:23" outlineLevel="2">
      <c r="A300" s="2" t="s">
        <v>5</v>
      </c>
      <c r="B300" s="18">
        <v>0.05</v>
      </c>
      <c r="C300" s="12">
        <f t="shared" si="158"/>
        <v>5.000000000000001E-2</v>
      </c>
      <c r="D300" s="12"/>
      <c r="E300" s="13"/>
      <c r="F300" s="30">
        <f t="shared" si="159"/>
        <v>5.000000000000001E-2</v>
      </c>
      <c r="G300" s="30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60"/>
        <v>4.9166666666666671E-2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Q301" si="161">SUM(C297:C300)</f>
        <v>0.68962499999999993</v>
      </c>
      <c r="D301" s="16">
        <f t="shared" si="161"/>
        <v>0</v>
      </c>
      <c r="E301" s="16">
        <f t="shared" si="161"/>
        <v>0</v>
      </c>
      <c r="F301" s="16">
        <f t="shared" si="161"/>
        <v>0.55500000000000005</v>
      </c>
      <c r="G301" s="16">
        <f t="shared" si="161"/>
        <v>0.50193749999999993</v>
      </c>
      <c r="H301" s="16">
        <f t="shared" si="161"/>
        <v>0</v>
      </c>
      <c r="I301" s="16">
        <f t="shared" si="161"/>
        <v>0</v>
      </c>
      <c r="J301" s="16">
        <f t="shared" si="161"/>
        <v>0</v>
      </c>
      <c r="K301" s="16">
        <f t="shared" si="161"/>
        <v>0</v>
      </c>
      <c r="L301" s="16">
        <f t="shared" si="161"/>
        <v>0</v>
      </c>
      <c r="M301" s="16">
        <f t="shared" si="161"/>
        <v>0</v>
      </c>
      <c r="N301" s="16">
        <f t="shared" si="161"/>
        <v>0</v>
      </c>
      <c r="O301" s="16">
        <f t="shared" si="161"/>
        <v>0</v>
      </c>
      <c r="P301" s="16">
        <f t="shared" si="161"/>
        <v>0</v>
      </c>
      <c r="Q301" s="16">
        <f t="shared" si="161"/>
        <v>0</v>
      </c>
      <c r="R301" s="16">
        <v>1</v>
      </c>
      <c r="S301" s="16">
        <f t="shared" ref="S301:W301" si="162">SUM(S297:S300)</f>
        <v>0</v>
      </c>
      <c r="T301" s="16">
        <f t="shared" si="162"/>
        <v>0</v>
      </c>
      <c r="U301" s="16">
        <f t="shared" si="162"/>
        <v>0</v>
      </c>
      <c r="V301" s="16">
        <f t="shared" si="162"/>
        <v>0</v>
      </c>
      <c r="W301" s="16">
        <f t="shared" si="162"/>
        <v>0.58218749999999997</v>
      </c>
    </row>
    <row r="302" spans="1:23" outlineLevel="2">
      <c r="A302" s="2" t="s">
        <v>7</v>
      </c>
      <c r="B302" s="18">
        <v>0.09</v>
      </c>
      <c r="C302" s="12">
        <f>C9*C188*C129*C149/B302/B302/B302</f>
        <v>8.208E-3</v>
      </c>
      <c r="D302" s="12"/>
      <c r="E302" s="13"/>
      <c r="F302" s="30">
        <f t="shared" si="159"/>
        <v>8.9999999999999993E-3</v>
      </c>
      <c r="G302" s="30">
        <f t="shared" ref="G302:G311" si="163">G283*G129*G149/B129/B149</f>
        <v>1.0206E-2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64">AVERAGE(C302:V302)</f>
        <v>9.1380000000000003E-3</v>
      </c>
    </row>
    <row r="303" spans="1:23" outlineLevel="2">
      <c r="A303" s="2" t="s">
        <v>8</v>
      </c>
      <c r="B303" s="18">
        <v>0.04</v>
      </c>
      <c r="C303" s="12">
        <f t="shared" ref="C303:C311" si="165">C10*C189*C130*C150/B303/B303/B303</f>
        <v>4.0000000000000001E-3</v>
      </c>
      <c r="D303" s="12"/>
      <c r="E303" s="13"/>
      <c r="F303" s="30">
        <f t="shared" si="159"/>
        <v>4.0000000000000001E-3</v>
      </c>
      <c r="G303" s="30">
        <f t="shared" si="163"/>
        <v>4.0000000000000001E-3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64"/>
        <v>4.0000000000000001E-3</v>
      </c>
    </row>
    <row r="304" spans="1:23" outlineLevel="2">
      <c r="A304" s="2" t="s">
        <v>9</v>
      </c>
      <c r="B304" s="18">
        <v>0.1</v>
      </c>
      <c r="C304" s="12">
        <f t="shared" si="165"/>
        <v>0.01</v>
      </c>
      <c r="D304" s="12"/>
      <c r="E304" s="13"/>
      <c r="F304" s="30">
        <f t="shared" si="159"/>
        <v>0.01</v>
      </c>
      <c r="G304" s="30">
        <f t="shared" si="163"/>
        <v>7.4999999999999997E-3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64"/>
        <v>9.1666666666666667E-3</v>
      </c>
    </row>
    <row r="305" spans="1:23" outlineLevel="2">
      <c r="A305" s="2" t="s">
        <v>10</v>
      </c>
      <c r="B305" s="18">
        <v>0.28999999999999998</v>
      </c>
      <c r="C305" s="12">
        <f t="shared" si="165"/>
        <v>7.2499999999999995E-2</v>
      </c>
      <c r="D305" s="12"/>
      <c r="E305" s="13"/>
      <c r="F305" s="30">
        <f t="shared" si="159"/>
        <v>8.6999999999999994E-2</v>
      </c>
      <c r="G305" s="30">
        <f t="shared" si="163"/>
        <v>2.8999999999999998E-2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64"/>
        <v>6.2833333333333324E-2</v>
      </c>
    </row>
    <row r="306" spans="1:23" outlineLevel="2">
      <c r="A306" s="2" t="s">
        <v>11</v>
      </c>
      <c r="B306" s="18">
        <v>0.09</v>
      </c>
      <c r="C306" s="12">
        <f t="shared" si="165"/>
        <v>6.7500000000000008E-3</v>
      </c>
      <c r="D306" s="12"/>
      <c r="E306" s="13"/>
      <c r="F306" s="30">
        <f t="shared" si="159"/>
        <v>1.35E-2</v>
      </c>
      <c r="G306" s="30">
        <f t="shared" si="163"/>
        <v>6.7499999999999999E-3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64"/>
        <v>8.9999999999999993E-3</v>
      </c>
    </row>
    <row r="307" spans="1:23" outlineLevel="2">
      <c r="A307" s="2" t="s">
        <v>12</v>
      </c>
      <c r="B307" s="18">
        <v>0.12</v>
      </c>
      <c r="C307" s="12">
        <f t="shared" si="165"/>
        <v>8.9999999999999993E-3</v>
      </c>
      <c r="D307" s="12"/>
      <c r="E307" s="13"/>
      <c r="F307" s="30">
        <f t="shared" si="159"/>
        <v>6.0000000000000001E-3</v>
      </c>
      <c r="G307" s="30">
        <f t="shared" si="163"/>
        <v>9.0000000000000011E-3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64"/>
        <v>8.0000000000000002E-3</v>
      </c>
    </row>
    <row r="308" spans="1:23" outlineLevel="2">
      <c r="A308" s="2" t="s">
        <v>13</v>
      </c>
      <c r="B308" s="18">
        <v>0.04</v>
      </c>
      <c r="C308" s="12">
        <f t="shared" si="165"/>
        <v>4.0000000000000008E-2</v>
      </c>
      <c r="D308" s="12"/>
      <c r="E308" s="13"/>
      <c r="F308" s="30">
        <f t="shared" si="159"/>
        <v>4.0000000000000008E-2</v>
      </c>
      <c r="G308" s="30">
        <f t="shared" si="163"/>
        <v>2.4000000000000004E-2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64"/>
        <v>3.4666666666666672E-2</v>
      </c>
    </row>
    <row r="309" spans="1:23" outlineLevel="2">
      <c r="A309" s="2" t="s">
        <v>14</v>
      </c>
      <c r="B309" s="18">
        <v>0.09</v>
      </c>
      <c r="C309" s="12">
        <f t="shared" si="165"/>
        <v>4.4999999999999998E-2</v>
      </c>
      <c r="D309" s="12"/>
      <c r="E309" s="13"/>
      <c r="F309" s="30">
        <f t="shared" si="159"/>
        <v>4.4999999999999998E-2</v>
      </c>
      <c r="G309" s="30">
        <f t="shared" si="163"/>
        <v>4.4999999999999998E-2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64"/>
        <v>4.5000000000000005E-2</v>
      </c>
    </row>
    <row r="310" spans="1:23" outlineLevel="2">
      <c r="A310" s="2" t="s">
        <v>15</v>
      </c>
      <c r="B310" s="18">
        <v>0.05</v>
      </c>
      <c r="C310" s="12">
        <f t="shared" si="165"/>
        <v>1.7999999999999995E-2</v>
      </c>
      <c r="D310" s="12"/>
      <c r="E310" s="13"/>
      <c r="F310" s="30">
        <f t="shared" si="159"/>
        <v>4.5000000000000005E-2</v>
      </c>
      <c r="G310" s="30">
        <f t="shared" si="163"/>
        <v>3.500000000000001E-2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64"/>
        <v>3.266666666666667E-2</v>
      </c>
    </row>
    <row r="311" spans="1:23" outlineLevel="2">
      <c r="A311" s="2" t="s">
        <v>16</v>
      </c>
      <c r="B311" s="18">
        <v>0.09</v>
      </c>
      <c r="C311" s="12">
        <f t="shared" si="165"/>
        <v>4.4999999999999998E-2</v>
      </c>
      <c r="D311" s="12"/>
      <c r="E311" s="13"/>
      <c r="F311" s="30">
        <f t="shared" si="159"/>
        <v>4.4999999999999998E-2</v>
      </c>
      <c r="G311" s="30">
        <f t="shared" si="163"/>
        <v>4.4999999999999998E-2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64"/>
        <v>4.5000000000000005E-2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Q312" si="166">SUM(C302:C311)</f>
        <v>0.25845799999999997</v>
      </c>
      <c r="D312" s="16">
        <f t="shared" si="166"/>
        <v>0</v>
      </c>
      <c r="E312" s="16">
        <f t="shared" si="166"/>
        <v>0</v>
      </c>
      <c r="F312" s="34">
        <f t="shared" si="166"/>
        <v>0.30449999999999994</v>
      </c>
      <c r="G312" s="16">
        <f t="shared" si="166"/>
        <v>0.21545600000000004</v>
      </c>
      <c r="H312" s="16">
        <f t="shared" si="166"/>
        <v>0</v>
      </c>
      <c r="I312" s="16">
        <f t="shared" si="166"/>
        <v>0</v>
      </c>
      <c r="J312" s="16">
        <f t="shared" si="166"/>
        <v>0</v>
      </c>
      <c r="K312" s="16">
        <f t="shared" si="166"/>
        <v>0</v>
      </c>
      <c r="L312" s="16">
        <f t="shared" si="166"/>
        <v>0</v>
      </c>
      <c r="M312" s="16">
        <f t="shared" si="166"/>
        <v>0</v>
      </c>
      <c r="N312" s="16">
        <f t="shared" si="166"/>
        <v>0</v>
      </c>
      <c r="O312" s="16">
        <f t="shared" si="166"/>
        <v>0</v>
      </c>
      <c r="P312" s="16">
        <f t="shared" si="166"/>
        <v>0</v>
      </c>
      <c r="Q312" s="16">
        <f t="shared" si="166"/>
        <v>0</v>
      </c>
      <c r="R312" s="16">
        <v>0.50353999999999999</v>
      </c>
      <c r="S312" s="16">
        <f t="shared" ref="S312:W312" si="167">SUM(S302:S311)</f>
        <v>0</v>
      </c>
      <c r="T312" s="16">
        <f t="shared" si="167"/>
        <v>0</v>
      </c>
      <c r="U312" s="16">
        <f t="shared" si="167"/>
        <v>0</v>
      </c>
      <c r="V312" s="16">
        <f t="shared" si="167"/>
        <v>0</v>
      </c>
      <c r="W312" s="16">
        <f t="shared" si="167"/>
        <v>0.25947133333333333</v>
      </c>
    </row>
    <row r="313" spans="1:23">
      <c r="A313" s="3" t="s">
        <v>18</v>
      </c>
      <c r="B313" s="16">
        <f t="shared" ref="B313:Q313" si="168">0.4*B301+0.6*B312</f>
        <v>1</v>
      </c>
      <c r="C313" s="16">
        <f t="shared" si="168"/>
        <v>0.4309248</v>
      </c>
      <c r="D313" s="16">
        <f t="shared" si="168"/>
        <v>0</v>
      </c>
      <c r="E313" s="16">
        <f t="shared" si="168"/>
        <v>0</v>
      </c>
      <c r="F313" s="34">
        <f t="shared" si="168"/>
        <v>0.40469999999999995</v>
      </c>
      <c r="G313" s="16">
        <f t="shared" si="168"/>
        <v>0.33004860000000003</v>
      </c>
      <c r="H313" s="16">
        <f t="shared" si="168"/>
        <v>0</v>
      </c>
      <c r="I313" s="16">
        <f t="shared" si="168"/>
        <v>0</v>
      </c>
      <c r="J313" s="16">
        <f t="shared" si="168"/>
        <v>0</v>
      </c>
      <c r="K313" s="16">
        <f t="shared" si="168"/>
        <v>0</v>
      </c>
      <c r="L313" s="16">
        <f t="shared" si="168"/>
        <v>0</v>
      </c>
      <c r="M313" s="16">
        <f t="shared" si="168"/>
        <v>0</v>
      </c>
      <c r="N313" s="16">
        <f t="shared" si="168"/>
        <v>0</v>
      </c>
      <c r="O313" s="16">
        <f t="shared" si="168"/>
        <v>0</v>
      </c>
      <c r="P313" s="16">
        <f t="shared" si="168"/>
        <v>0</v>
      </c>
      <c r="Q313" s="16">
        <f t="shared" si="168"/>
        <v>0</v>
      </c>
      <c r="R313" s="16">
        <v>0.70212399999999997</v>
      </c>
      <c r="S313" s="16">
        <f t="shared" ref="S313:W313" si="169">0.4*S301+0.6*S312</f>
        <v>0</v>
      </c>
      <c r="T313" s="16">
        <f t="shared" si="169"/>
        <v>0</v>
      </c>
      <c r="U313" s="16">
        <f t="shared" si="169"/>
        <v>0</v>
      </c>
      <c r="V313" s="16">
        <f t="shared" si="169"/>
        <v>0</v>
      </c>
      <c r="W313" s="16">
        <f t="shared" si="169"/>
        <v>0.38855779999999995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C183*C4*C104/B316/B316</f>
        <v>0.25</v>
      </c>
      <c r="D316" s="12"/>
      <c r="E316" s="13"/>
      <c r="F316" s="30">
        <f>F278*F104/B104</f>
        <v>0.25</v>
      </c>
      <c r="G316" s="30">
        <f>G278*G104/B104</f>
        <v>0.2</v>
      </c>
      <c r="H316" s="13"/>
      <c r="I316" s="13"/>
      <c r="J316" s="13"/>
      <c r="K316" s="13"/>
      <c r="L316" s="13"/>
      <c r="M316" s="13"/>
      <c r="N316" s="13"/>
      <c r="O316" s="12"/>
      <c r="P316" s="13"/>
      <c r="Q316" s="13"/>
      <c r="R316" s="13"/>
      <c r="S316" s="13"/>
      <c r="T316" s="13"/>
      <c r="U316" s="13"/>
      <c r="V316" s="13"/>
      <c r="W316" s="15">
        <f>AVERAGE(C316:V316)</f>
        <v>0.23333333333333331</v>
      </c>
    </row>
    <row r="317" spans="1:23" outlineLevel="2">
      <c r="A317" s="2" t="s">
        <v>3</v>
      </c>
      <c r="B317" s="18">
        <v>0.15</v>
      </c>
      <c r="C317" s="12">
        <f t="shared" ref="C317:C319" si="170">C184*C5*C105/B317/B317</f>
        <v>7.4999999999999997E-2</v>
      </c>
      <c r="D317" s="12"/>
      <c r="E317" s="13"/>
      <c r="F317" s="30">
        <f t="shared" ref="F317:F330" si="171">F279*F105/B105</f>
        <v>7.4999999999999997E-2</v>
      </c>
      <c r="G317" s="30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/>
      <c r="P317" s="13"/>
      <c r="Q317" s="13"/>
      <c r="R317" s="13"/>
      <c r="S317" s="13"/>
      <c r="T317" s="13"/>
      <c r="U317" s="13"/>
      <c r="V317" s="13"/>
      <c r="W317" s="15">
        <f t="shared" ref="W317:W319" si="172">AVERAGE(C317:V317)</f>
        <v>7.4999999999999997E-2</v>
      </c>
    </row>
    <row r="318" spans="1:23" outlineLevel="2">
      <c r="A318" s="2" t="s">
        <v>4</v>
      </c>
      <c r="B318" s="18">
        <v>0.55000000000000004</v>
      </c>
      <c r="C318" s="12">
        <f t="shared" si="170"/>
        <v>0.35749999999999998</v>
      </c>
      <c r="D318" s="12"/>
      <c r="E318" s="13"/>
      <c r="F318" s="30">
        <f t="shared" si="171"/>
        <v>0.22</v>
      </c>
      <c r="G318" s="30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3"/>
      <c r="T318" s="13"/>
      <c r="U318" s="13"/>
      <c r="V318" s="13"/>
      <c r="W318" s="15">
        <f t="shared" si="172"/>
        <v>0.28416666666666668</v>
      </c>
    </row>
    <row r="319" spans="1:23" outlineLevel="2">
      <c r="A319" s="2" t="s">
        <v>5</v>
      </c>
      <c r="B319" s="18">
        <v>0.05</v>
      </c>
      <c r="C319" s="12">
        <f t="shared" si="170"/>
        <v>5.000000000000001E-2</v>
      </c>
      <c r="D319" s="12"/>
      <c r="E319" s="13"/>
      <c r="F319" s="30">
        <f t="shared" si="171"/>
        <v>5.000000000000001E-2</v>
      </c>
      <c r="G319" s="30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/>
      <c r="P319" s="13"/>
      <c r="Q319" s="13"/>
      <c r="R319" s="13"/>
      <c r="S319" s="13"/>
      <c r="T319" s="13"/>
      <c r="U319" s="13"/>
      <c r="V319" s="13"/>
      <c r="W319" s="15">
        <f t="shared" si="172"/>
        <v>5.000000000000001E-2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Q320" si="173">SUM(C316:C319)</f>
        <v>0.73250000000000004</v>
      </c>
      <c r="D320" s="16">
        <f t="shared" si="173"/>
        <v>0</v>
      </c>
      <c r="E320" s="16">
        <f t="shared" si="173"/>
        <v>0</v>
      </c>
      <c r="F320" s="16">
        <f t="shared" si="173"/>
        <v>0.59500000000000008</v>
      </c>
      <c r="G320" s="16">
        <f t="shared" si="173"/>
        <v>0.60000000000000009</v>
      </c>
      <c r="H320" s="16">
        <f t="shared" si="173"/>
        <v>0</v>
      </c>
      <c r="I320" s="16">
        <f t="shared" si="173"/>
        <v>0</v>
      </c>
      <c r="J320" s="16">
        <f t="shared" si="173"/>
        <v>0</v>
      </c>
      <c r="K320" s="16">
        <f t="shared" si="173"/>
        <v>0</v>
      </c>
      <c r="L320" s="16">
        <f t="shared" si="173"/>
        <v>0</v>
      </c>
      <c r="M320" s="16">
        <f t="shared" si="173"/>
        <v>0</v>
      </c>
      <c r="N320" s="16">
        <f t="shared" si="173"/>
        <v>0</v>
      </c>
      <c r="O320" s="16">
        <f t="shared" si="173"/>
        <v>0</v>
      </c>
      <c r="P320" s="16">
        <f t="shared" si="173"/>
        <v>0</v>
      </c>
      <c r="Q320" s="16">
        <f t="shared" si="173"/>
        <v>0</v>
      </c>
      <c r="R320" s="16">
        <v>1</v>
      </c>
      <c r="S320" s="16">
        <f t="shared" ref="S320:W320" si="174">SUM(S316:S319)</f>
        <v>0</v>
      </c>
      <c r="T320" s="16">
        <f t="shared" si="174"/>
        <v>0</v>
      </c>
      <c r="U320" s="16">
        <f t="shared" si="174"/>
        <v>0</v>
      </c>
      <c r="V320" s="16">
        <f t="shared" si="174"/>
        <v>0</v>
      </c>
      <c r="W320" s="16">
        <f t="shared" si="174"/>
        <v>0.64250000000000007</v>
      </c>
    </row>
    <row r="321" spans="1:23" outlineLevel="2">
      <c r="A321" s="2" t="s">
        <v>7</v>
      </c>
      <c r="B321" s="18">
        <v>0.09</v>
      </c>
      <c r="C321" s="12">
        <f>C188*C9*C109/B321/B321</f>
        <v>1.0799999999999999E-2</v>
      </c>
      <c r="D321" s="12"/>
      <c r="E321" s="13"/>
      <c r="F321" s="30">
        <f t="shared" si="171"/>
        <v>8.9999999999999993E-3</v>
      </c>
      <c r="G321" s="30">
        <f t="shared" ref="G321:G330" si="175">G283*G109/B109</f>
        <v>1.26E-2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76">AVERAGE(C321:V321)</f>
        <v>1.0799999999999999E-2</v>
      </c>
    </row>
    <row r="322" spans="1:23" outlineLevel="2">
      <c r="A322" s="2" t="s">
        <v>8</v>
      </c>
      <c r="B322" s="18">
        <v>0.04</v>
      </c>
      <c r="C322" s="12">
        <f t="shared" ref="C322:C330" si="177">C189*C10*C110/B322/B322</f>
        <v>4.0000000000000001E-3</v>
      </c>
      <c r="D322" s="12"/>
      <c r="E322" s="13"/>
      <c r="F322" s="30">
        <f t="shared" si="171"/>
        <v>4.0000000000000001E-3</v>
      </c>
      <c r="G322" s="30">
        <f t="shared" si="175"/>
        <v>4.0000000000000001E-3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76"/>
        <v>4.0000000000000001E-3</v>
      </c>
    </row>
    <row r="323" spans="1:23" outlineLevel="2">
      <c r="A323" s="2" t="s">
        <v>9</v>
      </c>
      <c r="B323" s="18">
        <v>0.1</v>
      </c>
      <c r="C323" s="12">
        <f t="shared" si="177"/>
        <v>0.01</v>
      </c>
      <c r="D323" s="12"/>
      <c r="E323" s="13"/>
      <c r="F323" s="30">
        <f t="shared" si="171"/>
        <v>0.01</v>
      </c>
      <c r="G323" s="30">
        <f t="shared" si="175"/>
        <v>0.01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76"/>
        <v>0.01</v>
      </c>
    </row>
    <row r="324" spans="1:23" outlineLevel="2">
      <c r="A324" s="2" t="s">
        <v>10</v>
      </c>
      <c r="B324" s="18">
        <v>0.28999999999999998</v>
      </c>
      <c r="C324" s="12">
        <f t="shared" si="177"/>
        <v>7.2499999999999995E-2</v>
      </c>
      <c r="D324" s="12"/>
      <c r="E324" s="13"/>
      <c r="F324" s="30">
        <f t="shared" si="171"/>
        <v>7.8E-2</v>
      </c>
      <c r="G324" s="30">
        <f t="shared" si="175"/>
        <v>1.4499999999999999E-2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76"/>
        <v>5.4999999999999993E-2</v>
      </c>
    </row>
    <row r="325" spans="1:23" outlineLevel="2">
      <c r="A325" s="2" t="s">
        <v>11</v>
      </c>
      <c r="B325" s="18">
        <v>0.09</v>
      </c>
      <c r="C325" s="12">
        <f t="shared" si="177"/>
        <v>4.4999999999999997E-3</v>
      </c>
      <c r="D325" s="12"/>
      <c r="E325" s="13"/>
      <c r="F325" s="30">
        <f t="shared" si="171"/>
        <v>1.35E-2</v>
      </c>
      <c r="G325" s="30">
        <f t="shared" si="175"/>
        <v>4.4999999999999997E-3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76"/>
        <v>7.4999999999999997E-3</v>
      </c>
    </row>
    <row r="326" spans="1:23" outlineLevel="2">
      <c r="A326" s="2" t="s">
        <v>12</v>
      </c>
      <c r="B326" s="18">
        <v>0.12</v>
      </c>
      <c r="C326" s="12">
        <f t="shared" si="177"/>
        <v>1.2E-2</v>
      </c>
      <c r="D326" s="12"/>
      <c r="E326" s="13"/>
      <c r="F326" s="30">
        <f t="shared" si="171"/>
        <v>1.2E-2</v>
      </c>
      <c r="G326" s="30">
        <f t="shared" si="175"/>
        <v>1.2E-2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76"/>
        <v>1.2000000000000002E-2</v>
      </c>
    </row>
    <row r="327" spans="1:23" outlineLevel="2">
      <c r="A327" s="2" t="s">
        <v>13</v>
      </c>
      <c r="B327" s="18">
        <v>0.04</v>
      </c>
      <c r="C327" s="12">
        <f t="shared" si="177"/>
        <v>3.0000000000000002E-2</v>
      </c>
      <c r="D327" s="12"/>
      <c r="E327" s="13"/>
      <c r="F327" s="30">
        <f t="shared" si="171"/>
        <v>0.04</v>
      </c>
      <c r="G327" s="30">
        <f t="shared" si="175"/>
        <v>2.1599999999999998E-2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76"/>
        <v>3.0533333333333332E-2</v>
      </c>
    </row>
    <row r="328" spans="1:23" outlineLevel="2">
      <c r="A328" s="2" t="s">
        <v>14</v>
      </c>
      <c r="B328" s="18">
        <v>0.09</v>
      </c>
      <c r="C328" s="12">
        <f t="shared" si="177"/>
        <v>4.4999999999999998E-2</v>
      </c>
      <c r="D328" s="12"/>
      <c r="E328" s="13"/>
      <c r="F328" s="30">
        <f t="shared" si="171"/>
        <v>4.4999999999999998E-2</v>
      </c>
      <c r="G328" s="30">
        <f t="shared" si="175"/>
        <v>4.4999999999999998E-2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76"/>
        <v>4.5000000000000005E-2</v>
      </c>
    </row>
    <row r="329" spans="1:23" outlineLevel="2">
      <c r="A329" s="2" t="s">
        <v>15</v>
      </c>
      <c r="B329" s="18">
        <v>0.05</v>
      </c>
      <c r="C329" s="12">
        <f t="shared" si="177"/>
        <v>1.4999999999999998E-2</v>
      </c>
      <c r="D329" s="12"/>
      <c r="E329" s="13"/>
      <c r="F329" s="30">
        <f t="shared" si="171"/>
        <v>3.0000000000000002E-2</v>
      </c>
      <c r="G329" s="30">
        <f t="shared" si="175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76"/>
        <v>2.3333333333333334E-2</v>
      </c>
    </row>
    <row r="330" spans="1:23" outlineLevel="2">
      <c r="A330" s="2" t="s">
        <v>16</v>
      </c>
      <c r="B330" s="18">
        <v>0.09</v>
      </c>
      <c r="C330" s="12">
        <f t="shared" si="177"/>
        <v>4.4999999999999998E-2</v>
      </c>
      <c r="D330" s="12"/>
      <c r="E330" s="13"/>
      <c r="F330" s="30">
        <f t="shared" si="171"/>
        <v>4.4999999999999998E-2</v>
      </c>
      <c r="G330" s="30">
        <f t="shared" si="175"/>
        <v>4.4999999999999998E-2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76"/>
        <v>4.5000000000000005E-2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Q331" si="178">SUM(C321:C330)</f>
        <v>0.24880000000000002</v>
      </c>
      <c r="D331" s="16">
        <f t="shared" si="178"/>
        <v>0</v>
      </c>
      <c r="E331" s="16">
        <f t="shared" si="178"/>
        <v>0</v>
      </c>
      <c r="F331" s="34">
        <f t="shared" si="178"/>
        <v>0.28650000000000003</v>
      </c>
      <c r="G331" s="16">
        <f t="shared" si="178"/>
        <v>0.19419999999999998</v>
      </c>
      <c r="H331" s="16">
        <f t="shared" si="178"/>
        <v>0</v>
      </c>
      <c r="I331" s="16">
        <f t="shared" si="178"/>
        <v>0</v>
      </c>
      <c r="J331" s="16">
        <f t="shared" si="178"/>
        <v>0</v>
      </c>
      <c r="K331" s="16">
        <f t="shared" si="178"/>
        <v>0</v>
      </c>
      <c r="L331" s="16">
        <f t="shared" si="178"/>
        <v>0</v>
      </c>
      <c r="M331" s="16">
        <f t="shared" si="178"/>
        <v>0</v>
      </c>
      <c r="N331" s="16">
        <f t="shared" si="178"/>
        <v>0</v>
      </c>
      <c r="O331" s="16">
        <f t="shared" si="178"/>
        <v>0</v>
      </c>
      <c r="P331" s="16">
        <f t="shared" si="178"/>
        <v>0</v>
      </c>
      <c r="Q331" s="16">
        <f t="shared" si="178"/>
        <v>0</v>
      </c>
      <c r="R331" s="16">
        <v>0.50353999999999999</v>
      </c>
      <c r="S331" s="16">
        <f t="shared" ref="S331:W331" si="179">SUM(S321:S330)</f>
        <v>0</v>
      </c>
      <c r="T331" s="16">
        <f t="shared" si="179"/>
        <v>0</v>
      </c>
      <c r="U331" s="16">
        <f t="shared" si="179"/>
        <v>0</v>
      </c>
      <c r="V331" s="16">
        <f t="shared" si="179"/>
        <v>0</v>
      </c>
      <c r="W331" s="16">
        <f t="shared" si="179"/>
        <v>0.2431666666666667</v>
      </c>
    </row>
    <row r="332" spans="1:23">
      <c r="A332" s="3" t="s">
        <v>18</v>
      </c>
      <c r="B332" s="16">
        <f t="shared" ref="B332:Q332" si="180">0.4*B320+0.6*B331</f>
        <v>1</v>
      </c>
      <c r="C332" s="16">
        <f t="shared" si="180"/>
        <v>0.44228000000000001</v>
      </c>
      <c r="D332" s="16">
        <f t="shared" si="180"/>
        <v>0</v>
      </c>
      <c r="E332" s="16">
        <f t="shared" si="180"/>
        <v>0</v>
      </c>
      <c r="F332" s="34">
        <f t="shared" si="180"/>
        <v>0.40990000000000004</v>
      </c>
      <c r="G332" s="16">
        <f t="shared" si="180"/>
        <v>0.35652000000000006</v>
      </c>
      <c r="H332" s="16">
        <f t="shared" si="180"/>
        <v>0</v>
      </c>
      <c r="I332" s="16">
        <f t="shared" si="180"/>
        <v>0</v>
      </c>
      <c r="J332" s="16">
        <f t="shared" si="180"/>
        <v>0</v>
      </c>
      <c r="K332" s="16">
        <f t="shared" si="180"/>
        <v>0</v>
      </c>
      <c r="L332" s="16">
        <f t="shared" si="180"/>
        <v>0</v>
      </c>
      <c r="M332" s="16">
        <f t="shared" si="180"/>
        <v>0</v>
      </c>
      <c r="N332" s="16">
        <f t="shared" si="180"/>
        <v>0</v>
      </c>
      <c r="O332" s="16">
        <f t="shared" si="180"/>
        <v>0</v>
      </c>
      <c r="P332" s="16">
        <f t="shared" si="180"/>
        <v>0</v>
      </c>
      <c r="Q332" s="16">
        <f t="shared" si="180"/>
        <v>0</v>
      </c>
      <c r="R332" s="16">
        <v>0.70212399999999997</v>
      </c>
      <c r="S332" s="16">
        <f t="shared" ref="S332:W332" si="181">0.4*S320+0.6*S331</f>
        <v>0</v>
      </c>
      <c r="T332" s="16">
        <f t="shared" si="181"/>
        <v>0</v>
      </c>
      <c r="U332" s="16">
        <f t="shared" si="181"/>
        <v>0</v>
      </c>
      <c r="V332" s="16">
        <f t="shared" si="181"/>
        <v>0</v>
      </c>
      <c r="W332" s="16">
        <f t="shared" si="181"/>
        <v>0.40290000000000004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outlineLevel="2">
      <c r="A335" s="2" t="s">
        <v>2</v>
      </c>
      <c r="B335" s="18">
        <v>0.25</v>
      </c>
      <c r="C335" s="12">
        <f>C297*C104/B335</f>
        <v>0.22500000000000001</v>
      </c>
      <c r="D335" s="12"/>
      <c r="E335" s="13"/>
      <c r="F335" s="30">
        <f>F297*F104/B104</f>
        <v>0.23</v>
      </c>
      <c r="G335" s="39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/>
      <c r="P335" s="13"/>
      <c r="Q335" s="13"/>
      <c r="R335" s="13"/>
      <c r="S335" s="13"/>
      <c r="T335" s="13"/>
      <c r="U335" s="13"/>
      <c r="V335" s="13"/>
      <c r="W335" s="15">
        <f>AVERAGE(C335:V335)</f>
        <v>0.19916666666666669</v>
      </c>
    </row>
    <row r="336" spans="1:23" outlineLevel="2">
      <c r="A336" s="2" t="s">
        <v>3</v>
      </c>
      <c r="B336" s="18">
        <v>0.15</v>
      </c>
      <c r="C336" s="12">
        <f t="shared" ref="C336:C338" si="182">C298*C105/B336</f>
        <v>7.4999999999999997E-2</v>
      </c>
      <c r="D336" s="12"/>
      <c r="E336" s="13"/>
      <c r="F336" s="30">
        <f t="shared" ref="F336:F349" si="183">F298*F105/B105</f>
        <v>7.4999999999999997E-2</v>
      </c>
      <c r="G336" s="39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/>
      <c r="P336" s="13"/>
      <c r="Q336" s="13"/>
      <c r="R336" s="13"/>
      <c r="S336" s="13"/>
      <c r="T336" s="13"/>
      <c r="U336" s="13"/>
      <c r="V336" s="13"/>
      <c r="W336" s="15">
        <f t="shared" ref="W336:W338" si="184">AVERAGE(C336:V336)</f>
        <v>7.1249999999999994E-2</v>
      </c>
    </row>
    <row r="337" spans="1:23" outlineLevel="2">
      <c r="A337" s="2" t="s">
        <v>4</v>
      </c>
      <c r="B337" s="18">
        <v>0.55000000000000004</v>
      </c>
      <c r="C337" s="12">
        <f t="shared" si="182"/>
        <v>0.3396249999999999</v>
      </c>
      <c r="D337" s="12"/>
      <c r="E337" s="13"/>
      <c r="F337" s="30">
        <f t="shared" si="183"/>
        <v>0.19999999999999998</v>
      </c>
      <c r="G337" s="39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/>
      <c r="P337" s="13"/>
      <c r="Q337" s="13"/>
      <c r="R337" s="13"/>
      <c r="S337" s="13"/>
      <c r="T337" s="13"/>
      <c r="U337" s="13"/>
      <c r="V337" s="13"/>
      <c r="W337" s="15">
        <f t="shared" si="184"/>
        <v>0.26260416666666658</v>
      </c>
    </row>
    <row r="338" spans="1:23" outlineLevel="2">
      <c r="A338" s="2" t="s">
        <v>5</v>
      </c>
      <c r="B338" s="18">
        <v>0.05</v>
      </c>
      <c r="C338" s="12">
        <f t="shared" si="182"/>
        <v>5.000000000000001E-2</v>
      </c>
      <c r="D338" s="12"/>
      <c r="E338" s="13"/>
      <c r="F338" s="30">
        <f t="shared" si="183"/>
        <v>5.000000000000001E-2</v>
      </c>
      <c r="G338" s="39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/>
      <c r="P338" s="13"/>
      <c r="Q338" s="13"/>
      <c r="R338" s="13"/>
      <c r="S338" s="13"/>
      <c r="T338" s="13"/>
      <c r="U338" s="13"/>
      <c r="V338" s="13"/>
      <c r="W338" s="15">
        <f t="shared" si="184"/>
        <v>4.9166666666666671E-2</v>
      </c>
    </row>
    <row r="339" spans="1:23" s="5" customFormat="1" outlineLevel="1">
      <c r="A339" s="3" t="s">
        <v>6</v>
      </c>
      <c r="B339" s="16">
        <f>SUM(B335:B338)</f>
        <v>1</v>
      </c>
      <c r="C339" s="16">
        <f t="shared" ref="C339:Q339" si="185">SUM(C335:C338)</f>
        <v>0.68962499999999993</v>
      </c>
      <c r="D339" s="16">
        <f t="shared" si="185"/>
        <v>0</v>
      </c>
      <c r="E339" s="16">
        <f t="shared" si="185"/>
        <v>0</v>
      </c>
      <c r="F339" s="16">
        <f t="shared" si="185"/>
        <v>0.55500000000000005</v>
      </c>
      <c r="G339" s="16">
        <f t="shared" si="185"/>
        <v>0.50193749999999993</v>
      </c>
      <c r="H339" s="16">
        <f t="shared" si="185"/>
        <v>0</v>
      </c>
      <c r="I339" s="16">
        <f t="shared" si="185"/>
        <v>0</v>
      </c>
      <c r="J339" s="16">
        <f t="shared" si="185"/>
        <v>0</v>
      </c>
      <c r="K339" s="16">
        <f t="shared" si="185"/>
        <v>0</v>
      </c>
      <c r="L339" s="16">
        <f t="shared" si="185"/>
        <v>0</v>
      </c>
      <c r="M339" s="16">
        <f t="shared" si="185"/>
        <v>0</v>
      </c>
      <c r="N339" s="16">
        <f t="shared" si="185"/>
        <v>0</v>
      </c>
      <c r="O339" s="16">
        <f t="shared" si="185"/>
        <v>0</v>
      </c>
      <c r="P339" s="16">
        <f t="shared" si="185"/>
        <v>0</v>
      </c>
      <c r="Q339" s="16">
        <f t="shared" si="185"/>
        <v>0</v>
      </c>
      <c r="R339" s="16">
        <v>1</v>
      </c>
      <c r="S339" s="16">
        <f t="shared" ref="S339:W339" si="186">SUM(S335:S338)</f>
        <v>0</v>
      </c>
      <c r="T339" s="16">
        <f t="shared" si="186"/>
        <v>0</v>
      </c>
      <c r="U339" s="16">
        <f t="shared" si="186"/>
        <v>0</v>
      </c>
      <c r="V339" s="16">
        <f t="shared" si="186"/>
        <v>0</v>
      </c>
      <c r="W339" s="16">
        <f t="shared" si="186"/>
        <v>0.58218749999999997</v>
      </c>
    </row>
    <row r="340" spans="1:23" outlineLevel="2">
      <c r="A340" s="2" t="s">
        <v>7</v>
      </c>
      <c r="B340" s="18">
        <v>0.09</v>
      </c>
      <c r="C340" s="12">
        <f>C302*C109/B340</f>
        <v>8.208E-3</v>
      </c>
      <c r="D340" s="12"/>
      <c r="E340" s="13"/>
      <c r="F340" s="30">
        <f t="shared" si="183"/>
        <v>8.9999999999999993E-3</v>
      </c>
      <c r="G340" s="39">
        <f t="shared" ref="G340:G349" si="187">G302*G109/B109</f>
        <v>1.0206E-2</v>
      </c>
      <c r="H340" s="13"/>
      <c r="I340" s="13"/>
      <c r="J340" s="13"/>
      <c r="K340" s="13"/>
      <c r="L340" s="13"/>
      <c r="M340" s="13"/>
      <c r="N340" s="13"/>
      <c r="O340" s="12"/>
      <c r="P340" s="13"/>
      <c r="Q340" s="13"/>
      <c r="R340" s="13"/>
      <c r="S340" s="13"/>
      <c r="T340" s="13"/>
      <c r="U340" s="13"/>
      <c r="V340" s="13"/>
      <c r="W340" s="15">
        <f t="shared" ref="W340:W349" si="188">AVERAGE(C340:V340)</f>
        <v>9.1380000000000003E-3</v>
      </c>
    </row>
    <row r="341" spans="1:23" outlineLevel="2">
      <c r="A341" s="2" t="s">
        <v>8</v>
      </c>
      <c r="B341" s="18">
        <v>0.04</v>
      </c>
      <c r="C341" s="12">
        <f t="shared" ref="C341:C349" si="189">C303*C110/B341</f>
        <v>4.0000000000000001E-3</v>
      </c>
      <c r="D341" s="12"/>
      <c r="E341" s="13"/>
      <c r="F341" s="30">
        <f t="shared" si="183"/>
        <v>4.0000000000000001E-3</v>
      </c>
      <c r="G341" s="39">
        <f t="shared" si="187"/>
        <v>4.0000000000000001E-3</v>
      </c>
      <c r="H341" s="13"/>
      <c r="I341" s="13"/>
      <c r="J341" s="13"/>
      <c r="K341" s="13"/>
      <c r="L341" s="13"/>
      <c r="M341" s="13"/>
      <c r="N341" s="13"/>
      <c r="O341" s="12"/>
      <c r="P341" s="13"/>
      <c r="Q341" s="13"/>
      <c r="R341" s="13"/>
      <c r="S341" s="13"/>
      <c r="T341" s="13"/>
      <c r="U341" s="13"/>
      <c r="V341" s="13"/>
      <c r="W341" s="15">
        <f t="shared" si="188"/>
        <v>4.0000000000000001E-3</v>
      </c>
    </row>
    <row r="342" spans="1:23" outlineLevel="2">
      <c r="A342" s="2" t="s">
        <v>9</v>
      </c>
      <c r="B342" s="18">
        <v>0.1</v>
      </c>
      <c r="C342" s="12">
        <f t="shared" si="189"/>
        <v>0.01</v>
      </c>
      <c r="D342" s="12"/>
      <c r="E342" s="13"/>
      <c r="F342" s="30">
        <f t="shared" si="183"/>
        <v>0.01</v>
      </c>
      <c r="G342" s="39">
        <f t="shared" si="187"/>
        <v>7.4999999999999997E-3</v>
      </c>
      <c r="H342" s="13"/>
      <c r="I342" s="13"/>
      <c r="J342" s="13"/>
      <c r="K342" s="13"/>
      <c r="L342" s="13"/>
      <c r="M342" s="13"/>
      <c r="N342" s="13"/>
      <c r="O342" s="12"/>
      <c r="P342" s="13"/>
      <c r="Q342" s="13"/>
      <c r="R342" s="13"/>
      <c r="S342" s="13"/>
      <c r="T342" s="13"/>
      <c r="U342" s="13"/>
      <c r="V342" s="13"/>
      <c r="W342" s="15">
        <f t="shared" si="188"/>
        <v>9.1666666666666667E-3</v>
      </c>
    </row>
    <row r="343" spans="1:23" outlineLevel="2">
      <c r="A343" s="2" t="s">
        <v>10</v>
      </c>
      <c r="B343" s="18">
        <v>0.28999999999999998</v>
      </c>
      <c r="C343" s="12">
        <f t="shared" si="189"/>
        <v>7.2499999999999995E-2</v>
      </c>
      <c r="D343" s="12"/>
      <c r="E343" s="13"/>
      <c r="F343" s="30">
        <f t="shared" si="183"/>
        <v>7.8E-2</v>
      </c>
      <c r="G343" s="39">
        <f t="shared" si="187"/>
        <v>1.4499999999999999E-2</v>
      </c>
      <c r="H343" s="13"/>
      <c r="I343" s="13"/>
      <c r="J343" s="13"/>
      <c r="K343" s="13"/>
      <c r="L343" s="13"/>
      <c r="M343" s="13"/>
      <c r="N343" s="13"/>
      <c r="O343" s="12"/>
      <c r="P343" s="13"/>
      <c r="Q343" s="13"/>
      <c r="R343" s="13"/>
      <c r="S343" s="13"/>
      <c r="T343" s="13"/>
      <c r="U343" s="13"/>
      <c r="V343" s="13"/>
      <c r="W343" s="15">
        <f t="shared" si="188"/>
        <v>5.4999999999999993E-2</v>
      </c>
    </row>
    <row r="344" spans="1:23" outlineLevel="2">
      <c r="A344" s="2" t="s">
        <v>11</v>
      </c>
      <c r="B344" s="18">
        <v>0.09</v>
      </c>
      <c r="C344" s="12">
        <f t="shared" si="189"/>
        <v>3.3750000000000004E-3</v>
      </c>
      <c r="D344" s="12"/>
      <c r="E344" s="13"/>
      <c r="F344" s="30">
        <f t="shared" si="183"/>
        <v>6.7499999999999999E-3</v>
      </c>
      <c r="G344" s="39">
        <f t="shared" si="187"/>
        <v>3.375E-3</v>
      </c>
      <c r="H344" s="13"/>
      <c r="I344" s="13"/>
      <c r="J344" s="13"/>
      <c r="K344" s="13"/>
      <c r="L344" s="13"/>
      <c r="M344" s="13"/>
      <c r="N344" s="13"/>
      <c r="O344" s="12"/>
      <c r="P344" s="13"/>
      <c r="Q344" s="13"/>
      <c r="R344" s="13"/>
      <c r="S344" s="13"/>
      <c r="T344" s="13"/>
      <c r="U344" s="13"/>
      <c r="V344" s="13"/>
      <c r="W344" s="15">
        <f t="shared" si="188"/>
        <v>4.4999999999999997E-3</v>
      </c>
    </row>
    <row r="345" spans="1:23" outlineLevel="2">
      <c r="A345" s="2" t="s">
        <v>12</v>
      </c>
      <c r="B345" s="18">
        <v>0.12</v>
      </c>
      <c r="C345" s="12">
        <f t="shared" si="189"/>
        <v>8.9999999999999993E-3</v>
      </c>
      <c r="D345" s="12"/>
      <c r="E345" s="13"/>
      <c r="F345" s="30">
        <f t="shared" si="183"/>
        <v>6.0000000000000001E-3</v>
      </c>
      <c r="G345" s="39">
        <f t="shared" si="187"/>
        <v>9.0000000000000011E-3</v>
      </c>
      <c r="H345" s="13"/>
      <c r="I345" s="13"/>
      <c r="J345" s="13"/>
      <c r="K345" s="13"/>
      <c r="L345" s="13"/>
      <c r="M345" s="13"/>
      <c r="N345" s="13"/>
      <c r="O345" s="12"/>
      <c r="P345" s="13"/>
      <c r="Q345" s="13"/>
      <c r="R345" s="13"/>
      <c r="S345" s="13"/>
      <c r="T345" s="13"/>
      <c r="U345" s="13"/>
      <c r="V345" s="13"/>
      <c r="W345" s="15">
        <f t="shared" si="188"/>
        <v>8.0000000000000002E-3</v>
      </c>
    </row>
    <row r="346" spans="1:23" outlineLevel="2">
      <c r="A346" s="2" t="s">
        <v>13</v>
      </c>
      <c r="B346" s="18">
        <v>0.04</v>
      </c>
      <c r="C346" s="12">
        <f t="shared" si="189"/>
        <v>3.0000000000000002E-2</v>
      </c>
      <c r="D346" s="12"/>
      <c r="E346" s="13"/>
      <c r="F346" s="30">
        <f t="shared" si="183"/>
        <v>4.0000000000000008E-2</v>
      </c>
      <c r="G346" s="39">
        <f t="shared" si="187"/>
        <v>2.1600000000000001E-2</v>
      </c>
      <c r="H346" s="13"/>
      <c r="I346" s="13"/>
      <c r="J346" s="13"/>
      <c r="K346" s="13"/>
      <c r="L346" s="13"/>
      <c r="M346" s="13"/>
      <c r="N346" s="13"/>
      <c r="O346" s="12"/>
      <c r="P346" s="13"/>
      <c r="Q346" s="13"/>
      <c r="R346" s="13"/>
      <c r="S346" s="13"/>
      <c r="T346" s="13"/>
      <c r="U346" s="13"/>
      <c r="V346" s="13"/>
      <c r="W346" s="15">
        <f t="shared" si="188"/>
        <v>3.0533333333333339E-2</v>
      </c>
    </row>
    <row r="347" spans="1:23" outlineLevel="2">
      <c r="A347" s="2" t="s">
        <v>14</v>
      </c>
      <c r="B347" s="18">
        <v>0.09</v>
      </c>
      <c r="C347" s="12">
        <f t="shared" si="189"/>
        <v>4.4999999999999998E-2</v>
      </c>
      <c r="D347" s="12"/>
      <c r="E347" s="13"/>
      <c r="F347" s="30">
        <f t="shared" si="183"/>
        <v>4.4999999999999998E-2</v>
      </c>
      <c r="G347" s="39">
        <f t="shared" si="187"/>
        <v>4.4999999999999998E-2</v>
      </c>
      <c r="H347" s="13"/>
      <c r="I347" s="13"/>
      <c r="J347" s="13"/>
      <c r="K347" s="13"/>
      <c r="L347" s="13"/>
      <c r="M347" s="13"/>
      <c r="N347" s="13"/>
      <c r="O347" s="12"/>
      <c r="P347" s="13"/>
      <c r="Q347" s="13"/>
      <c r="R347" s="13"/>
      <c r="S347" s="13"/>
      <c r="T347" s="13"/>
      <c r="U347" s="13"/>
      <c r="V347" s="13"/>
      <c r="W347" s="15">
        <f t="shared" si="188"/>
        <v>4.5000000000000005E-2</v>
      </c>
    </row>
    <row r="348" spans="1:23" outlineLevel="2">
      <c r="A348" s="2" t="s">
        <v>15</v>
      </c>
      <c r="B348" s="18">
        <v>0.05</v>
      </c>
      <c r="C348" s="12">
        <f t="shared" si="189"/>
        <v>1.3499999999999996E-2</v>
      </c>
      <c r="D348" s="12"/>
      <c r="E348" s="13"/>
      <c r="F348" s="30">
        <f t="shared" si="183"/>
        <v>2.7E-2</v>
      </c>
      <c r="G348" s="39">
        <f t="shared" si="187"/>
        <v>1.7500000000000005E-2</v>
      </c>
      <c r="H348" s="13"/>
      <c r="I348" s="13"/>
      <c r="J348" s="13"/>
      <c r="K348" s="13"/>
      <c r="L348" s="13"/>
      <c r="M348" s="13"/>
      <c r="N348" s="13"/>
      <c r="O348" s="12"/>
      <c r="P348" s="13"/>
      <c r="Q348" s="13"/>
      <c r="R348" s="13"/>
      <c r="S348" s="13"/>
      <c r="T348" s="13"/>
      <c r="U348" s="13"/>
      <c r="V348" s="13"/>
      <c r="W348" s="15">
        <f t="shared" si="188"/>
        <v>1.9333333333333331E-2</v>
      </c>
    </row>
    <row r="349" spans="1:23" outlineLevel="2">
      <c r="A349" s="2" t="s">
        <v>16</v>
      </c>
      <c r="B349" s="18">
        <v>0.09</v>
      </c>
      <c r="C349" s="12">
        <f t="shared" si="189"/>
        <v>4.4999999999999998E-2</v>
      </c>
      <c r="D349" s="12"/>
      <c r="E349" s="13"/>
      <c r="F349" s="30">
        <f t="shared" si="183"/>
        <v>4.4999999999999998E-2</v>
      </c>
      <c r="G349" s="39">
        <f t="shared" si="187"/>
        <v>4.4999999999999998E-2</v>
      </c>
      <c r="H349" s="13"/>
      <c r="I349" s="13"/>
      <c r="J349" s="13"/>
      <c r="K349" s="13"/>
      <c r="L349" s="13"/>
      <c r="M349" s="13"/>
      <c r="N349" s="13"/>
      <c r="O349" s="12"/>
      <c r="P349" s="13"/>
      <c r="Q349" s="13"/>
      <c r="R349" s="13"/>
      <c r="S349" s="13"/>
      <c r="T349" s="13"/>
      <c r="U349" s="13"/>
      <c r="V349" s="13"/>
      <c r="W349" s="15">
        <f t="shared" si="188"/>
        <v>4.5000000000000005E-2</v>
      </c>
    </row>
    <row r="350" spans="1:23" s="5" customFormat="1" outlineLevel="1">
      <c r="A350" s="3" t="s">
        <v>17</v>
      </c>
      <c r="B350" s="16">
        <f>SUM(B340:B349)</f>
        <v>1</v>
      </c>
      <c r="C350" s="16">
        <f t="shared" ref="C350:Q350" si="190">SUM(C340:C349)</f>
        <v>0.24058299999999999</v>
      </c>
      <c r="D350" s="16">
        <f t="shared" si="190"/>
        <v>0</v>
      </c>
      <c r="E350" s="16">
        <f t="shared" si="190"/>
        <v>0</v>
      </c>
      <c r="F350" s="34">
        <f t="shared" si="190"/>
        <v>0.27075000000000005</v>
      </c>
      <c r="G350" s="16">
        <f t="shared" si="190"/>
        <v>0.17768100000000003</v>
      </c>
      <c r="H350" s="16">
        <f t="shared" si="190"/>
        <v>0</v>
      </c>
      <c r="I350" s="16">
        <f t="shared" si="190"/>
        <v>0</v>
      </c>
      <c r="J350" s="16">
        <f t="shared" si="190"/>
        <v>0</v>
      </c>
      <c r="K350" s="16">
        <f t="shared" si="190"/>
        <v>0</v>
      </c>
      <c r="L350" s="16">
        <f t="shared" si="190"/>
        <v>0</v>
      </c>
      <c r="M350" s="16">
        <f t="shared" si="190"/>
        <v>0</v>
      </c>
      <c r="N350" s="16">
        <f t="shared" si="190"/>
        <v>0</v>
      </c>
      <c r="O350" s="16">
        <f t="shared" si="190"/>
        <v>0</v>
      </c>
      <c r="P350" s="16">
        <f t="shared" si="190"/>
        <v>0</v>
      </c>
      <c r="Q350" s="16">
        <f t="shared" si="190"/>
        <v>0</v>
      </c>
      <c r="R350" s="16">
        <v>0.50353999999999999</v>
      </c>
      <c r="S350" s="16">
        <f t="shared" ref="S350:W350" si="191">SUM(S340:S349)</f>
        <v>0</v>
      </c>
      <c r="T350" s="16">
        <f t="shared" si="191"/>
        <v>0</v>
      </c>
      <c r="U350" s="16">
        <f t="shared" si="191"/>
        <v>0</v>
      </c>
      <c r="V350" s="16">
        <f t="shared" si="191"/>
        <v>0</v>
      </c>
      <c r="W350" s="16">
        <f t="shared" si="191"/>
        <v>0.22967133333333337</v>
      </c>
    </row>
    <row r="351" spans="1:23">
      <c r="A351" s="3" t="s">
        <v>18</v>
      </c>
      <c r="B351" s="16">
        <f t="shared" ref="B351:Q351" si="192">0.4*B339+0.6*B350</f>
        <v>1</v>
      </c>
      <c r="C351" s="16">
        <f t="shared" si="192"/>
        <v>0.42019980000000001</v>
      </c>
      <c r="D351" s="16">
        <f t="shared" si="192"/>
        <v>0</v>
      </c>
      <c r="E351" s="16">
        <f t="shared" si="192"/>
        <v>0</v>
      </c>
      <c r="F351" s="34">
        <f t="shared" si="192"/>
        <v>0.38445000000000007</v>
      </c>
      <c r="G351" s="16">
        <f t="shared" si="192"/>
        <v>0.30738359999999998</v>
      </c>
      <c r="H351" s="16">
        <f t="shared" si="192"/>
        <v>0</v>
      </c>
      <c r="I351" s="16">
        <f t="shared" si="192"/>
        <v>0</v>
      </c>
      <c r="J351" s="16">
        <f t="shared" si="192"/>
        <v>0</v>
      </c>
      <c r="K351" s="16">
        <f t="shared" si="192"/>
        <v>0</v>
      </c>
      <c r="L351" s="16">
        <f t="shared" si="192"/>
        <v>0</v>
      </c>
      <c r="M351" s="16">
        <f t="shared" si="192"/>
        <v>0</v>
      </c>
      <c r="N351" s="16">
        <f t="shared" si="192"/>
        <v>0</v>
      </c>
      <c r="O351" s="16">
        <f t="shared" si="192"/>
        <v>0</v>
      </c>
      <c r="P351" s="16">
        <f t="shared" si="192"/>
        <v>0</v>
      </c>
      <c r="Q351" s="16">
        <f t="shared" si="192"/>
        <v>0</v>
      </c>
      <c r="R351" s="16">
        <v>0.70212399999999997</v>
      </c>
      <c r="S351" s="16">
        <f t="shared" ref="S351:W351" si="193">0.4*S339+0.6*S350</f>
        <v>0</v>
      </c>
      <c r="T351" s="16">
        <f t="shared" si="193"/>
        <v>0</v>
      </c>
      <c r="U351" s="16">
        <f t="shared" si="193"/>
        <v>0</v>
      </c>
      <c r="V351" s="16">
        <f t="shared" si="193"/>
        <v>0</v>
      </c>
      <c r="W351" s="16">
        <f t="shared" si="193"/>
        <v>0.3706778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40" activePane="bottomRight" state="frozen"/>
      <selection pane="topRight" activeCell="C1" sqref="C1"/>
      <selection pane="bottomLeft" activeCell="A2" sqref="A2"/>
      <selection pane="bottomRight" activeCell="F310" sqref="F310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1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1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1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1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1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1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1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outlineLevel="2">
      <c r="A151" s="2" t="s">
        <v>38</v>
      </c>
      <c r="B151" s="18">
        <v>0.33</v>
      </c>
      <c r="C151" s="12">
        <v>0.16500000000000001</v>
      </c>
      <c r="D151" s="12"/>
      <c r="E151" s="13"/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0.17666666666666667</v>
      </c>
    </row>
    <row r="152" spans="1:23" outlineLevel="2">
      <c r="A152" s="2" t="s">
        <v>2</v>
      </c>
      <c r="B152" s="18">
        <v>0.18</v>
      </c>
      <c r="C152" s="12">
        <v>0.18</v>
      </c>
      <c r="D152" s="12"/>
      <c r="E152" s="13"/>
      <c r="F152" s="13">
        <v>0.18</v>
      </c>
      <c r="G152" s="12">
        <v>0.18</v>
      </c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6">AVERAGE(C152:V152)</f>
        <v>0.18000000000000002</v>
      </c>
    </row>
    <row r="153" spans="1:23" outlineLevel="2">
      <c r="A153" s="2" t="s">
        <v>3</v>
      </c>
      <c r="B153" s="18">
        <v>0.08</v>
      </c>
      <c r="C153" s="12">
        <v>0.04</v>
      </c>
      <c r="D153" s="12"/>
      <c r="E153" s="13"/>
      <c r="F153" s="13">
        <v>0.04</v>
      </c>
      <c r="G153" s="12">
        <v>0.04</v>
      </c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6"/>
        <v>0.04</v>
      </c>
    </row>
    <row r="154" spans="1:23" outlineLevel="2">
      <c r="A154" s="2" t="s">
        <v>4</v>
      </c>
      <c r="B154" s="18">
        <v>0.41</v>
      </c>
      <c r="C154" s="12">
        <v>0.26650000000000001</v>
      </c>
      <c r="D154" s="12"/>
      <c r="E154" s="13"/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6"/>
        <v>0.22550000000000001</v>
      </c>
    </row>
    <row r="155" spans="1:23" outlineLevel="2">
      <c r="A155" s="2" t="s">
        <v>5</v>
      </c>
      <c r="B155" s="18">
        <v>0</v>
      </c>
      <c r="C155" s="12">
        <v>0</v>
      </c>
      <c r="D155" s="12"/>
      <c r="E155" s="13"/>
      <c r="F155" s="13">
        <v>0</v>
      </c>
      <c r="G155" s="12">
        <v>0</v>
      </c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6"/>
        <v>0</v>
      </c>
    </row>
    <row r="156" spans="1:23" s="5" customFormat="1" outlineLevel="1">
      <c r="A156" s="3" t="s">
        <v>6</v>
      </c>
      <c r="B156" s="16">
        <f t="shared" ref="B156:M156" si="37">SUM(B151:B155)</f>
        <v>1</v>
      </c>
      <c r="C156" s="16">
        <f t="shared" si="37"/>
        <v>0.65149999999999997</v>
      </c>
      <c r="D156" s="16">
        <f t="shared" si="37"/>
        <v>0</v>
      </c>
      <c r="E156" s="16">
        <f t="shared" si="37"/>
        <v>0</v>
      </c>
      <c r="F156" s="16">
        <f t="shared" si="37"/>
        <v>0.625</v>
      </c>
      <c r="G156" s="16">
        <f t="shared" si="37"/>
        <v>0.59</v>
      </c>
      <c r="H156" s="16">
        <f t="shared" si="37"/>
        <v>0</v>
      </c>
      <c r="I156" s="16">
        <f t="shared" si="37"/>
        <v>0</v>
      </c>
      <c r="J156" s="16">
        <f t="shared" si="37"/>
        <v>0</v>
      </c>
      <c r="K156" s="16">
        <f t="shared" si="37"/>
        <v>0</v>
      </c>
      <c r="L156" s="16">
        <f t="shared" si="37"/>
        <v>0</v>
      </c>
      <c r="M156" s="16">
        <f t="shared" si="37"/>
        <v>0</v>
      </c>
      <c r="N156" s="16">
        <v>1</v>
      </c>
      <c r="O156" s="16">
        <f t="shared" ref="O156:W156" si="38">SUM(O151:O155)</f>
        <v>0</v>
      </c>
      <c r="P156" s="16">
        <f t="shared" si="38"/>
        <v>0</v>
      </c>
      <c r="Q156" s="16">
        <f t="shared" si="38"/>
        <v>0</v>
      </c>
      <c r="R156" s="16">
        <f t="shared" si="38"/>
        <v>0</v>
      </c>
      <c r="S156" s="16">
        <f t="shared" si="38"/>
        <v>0</v>
      </c>
      <c r="T156" s="16">
        <f t="shared" si="38"/>
        <v>0</v>
      </c>
      <c r="U156" s="16">
        <f t="shared" si="38"/>
        <v>0</v>
      </c>
      <c r="V156" s="16">
        <f t="shared" si="38"/>
        <v>0</v>
      </c>
      <c r="W156" s="16">
        <f t="shared" si="38"/>
        <v>0.62216666666666665</v>
      </c>
    </row>
    <row r="157" spans="1:23" outlineLevel="2">
      <c r="A157" s="2" t="s">
        <v>7</v>
      </c>
      <c r="B157" s="18">
        <v>0.04</v>
      </c>
      <c r="C157" s="12">
        <v>2.4E-2</v>
      </c>
      <c r="D157" s="12"/>
      <c r="E157" s="13"/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39">AVERAGE(C157:V157)</f>
        <v>2.3999999999999997E-2</v>
      </c>
    </row>
    <row r="158" spans="1:23" outlineLevel="2">
      <c r="A158" s="2" t="s">
        <v>8</v>
      </c>
      <c r="B158" s="18">
        <v>0.04</v>
      </c>
      <c r="C158" s="12">
        <v>0.02</v>
      </c>
      <c r="D158" s="12"/>
      <c r="E158" s="13"/>
      <c r="F158" s="13">
        <v>0.02</v>
      </c>
      <c r="G158" s="12">
        <v>0.02</v>
      </c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39"/>
        <v>0.02</v>
      </c>
    </row>
    <row r="159" spans="1:23" outlineLevel="2">
      <c r="A159" s="2" t="s">
        <v>9</v>
      </c>
      <c r="B159" s="18">
        <v>0.11</v>
      </c>
      <c r="C159" s="12">
        <v>5.5E-2</v>
      </c>
      <c r="D159" s="12"/>
      <c r="E159" s="13"/>
      <c r="F159" s="13">
        <v>5.5E-2</v>
      </c>
      <c r="G159" s="12">
        <v>5.5E-2</v>
      </c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39"/>
        <v>5.5E-2</v>
      </c>
    </row>
    <row r="160" spans="1:23" outlineLevel="2">
      <c r="A160" s="2" t="s">
        <v>10</v>
      </c>
      <c r="B160" s="18">
        <v>0.24</v>
      </c>
      <c r="C160" s="12">
        <v>0.12</v>
      </c>
      <c r="D160" s="12"/>
      <c r="E160" s="13"/>
      <c r="F160" s="13">
        <v>0.12</v>
      </c>
      <c r="G160" s="12">
        <v>0.12</v>
      </c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39"/>
        <v>0.12</v>
      </c>
    </row>
    <row r="161" spans="1:23" outlineLevel="2">
      <c r="A161" s="2" t="s">
        <v>11</v>
      </c>
      <c r="B161" s="18">
        <v>0.09</v>
      </c>
      <c r="C161" s="12">
        <v>4.4999999999999998E-2</v>
      </c>
      <c r="D161" s="12"/>
      <c r="E161" s="13"/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39"/>
        <v>4.5000000000000005E-2</v>
      </c>
    </row>
    <row r="162" spans="1:23" outlineLevel="2">
      <c r="A162" s="2" t="s">
        <v>12</v>
      </c>
      <c r="B162" s="18">
        <v>0.11</v>
      </c>
      <c r="C162" s="12">
        <v>5.5E-2</v>
      </c>
      <c r="D162" s="12"/>
      <c r="E162" s="13"/>
      <c r="F162" s="13">
        <v>5.5E-2</v>
      </c>
      <c r="G162" s="12">
        <v>5.5E-2</v>
      </c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39"/>
        <v>5.5E-2</v>
      </c>
    </row>
    <row r="163" spans="1:23" outlineLevel="2">
      <c r="A163" s="2" t="s">
        <v>13</v>
      </c>
      <c r="B163" s="18">
        <v>0.05</v>
      </c>
      <c r="C163" s="12">
        <v>0.05</v>
      </c>
      <c r="D163" s="12"/>
      <c r="E163" s="13"/>
      <c r="F163" s="13">
        <v>0.05</v>
      </c>
      <c r="G163" s="12">
        <v>0.05</v>
      </c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39"/>
        <v>5.000000000000001E-2</v>
      </c>
    </row>
    <row r="164" spans="1:23" outlineLevel="2">
      <c r="A164" s="2" t="s">
        <v>14</v>
      </c>
      <c r="B164" s="18">
        <v>7.0000000000000007E-2</v>
      </c>
      <c r="C164" s="12">
        <v>3.5000000000000003E-2</v>
      </c>
      <c r="D164" s="12"/>
      <c r="E164" s="13"/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39"/>
        <v>3.5000000000000003E-2</v>
      </c>
    </row>
    <row r="165" spans="1:23" outlineLevel="2">
      <c r="A165" s="2" t="s">
        <v>15</v>
      </c>
      <c r="B165" s="18">
        <v>7.0000000000000007E-2</v>
      </c>
      <c r="C165" s="12">
        <v>7.0000000000000007E-2</v>
      </c>
      <c r="D165" s="12"/>
      <c r="E165" s="13"/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39"/>
        <v>7.0000000000000007E-2</v>
      </c>
    </row>
    <row r="166" spans="1:23" outlineLevel="2">
      <c r="A166" s="2" t="s">
        <v>16</v>
      </c>
      <c r="B166" s="18">
        <v>0.18</v>
      </c>
      <c r="C166" s="12">
        <v>0.09</v>
      </c>
      <c r="D166" s="12"/>
      <c r="E166" s="13"/>
      <c r="F166" s="13">
        <v>0.09</v>
      </c>
      <c r="G166" s="12">
        <v>0.09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39"/>
        <v>9.0000000000000011E-2</v>
      </c>
    </row>
    <row r="167" spans="1:23" s="5" customFormat="1" outlineLevel="1">
      <c r="A167" s="3" t="s">
        <v>17</v>
      </c>
      <c r="B167" s="16">
        <f>SUM(B157:B166)</f>
        <v>1</v>
      </c>
      <c r="C167" s="16">
        <f t="shared" ref="C167:M167" si="40">SUM(C157:C166)</f>
        <v>0.56400000000000006</v>
      </c>
      <c r="D167" s="16">
        <f t="shared" si="40"/>
        <v>0</v>
      </c>
      <c r="E167" s="16">
        <f t="shared" si="40"/>
        <v>0</v>
      </c>
      <c r="F167" s="16">
        <f t="shared" si="40"/>
        <v>0.56000000000000005</v>
      </c>
      <c r="G167" s="16">
        <f t="shared" si="40"/>
        <v>0.56800000000000006</v>
      </c>
      <c r="H167" s="16">
        <f t="shared" si="40"/>
        <v>0</v>
      </c>
      <c r="I167" s="16">
        <f t="shared" si="40"/>
        <v>0</v>
      </c>
      <c r="J167" s="16">
        <f t="shared" si="40"/>
        <v>0</v>
      </c>
      <c r="K167" s="16">
        <f t="shared" si="40"/>
        <v>0</v>
      </c>
      <c r="L167" s="16">
        <f t="shared" si="40"/>
        <v>0</v>
      </c>
      <c r="M167" s="16">
        <f t="shared" si="40"/>
        <v>0</v>
      </c>
      <c r="N167" s="16">
        <v>0.64870000000000005</v>
      </c>
      <c r="O167" s="16">
        <f t="shared" ref="O167:W167" si="41">SUM(O157:O166)</f>
        <v>0</v>
      </c>
      <c r="P167" s="16">
        <f t="shared" si="41"/>
        <v>0</v>
      </c>
      <c r="Q167" s="16">
        <f t="shared" si="41"/>
        <v>0</v>
      </c>
      <c r="R167" s="16">
        <f t="shared" si="41"/>
        <v>0</v>
      </c>
      <c r="S167" s="16">
        <f t="shared" si="41"/>
        <v>0</v>
      </c>
      <c r="T167" s="16">
        <f t="shared" si="41"/>
        <v>0</v>
      </c>
      <c r="U167" s="16">
        <f t="shared" si="41"/>
        <v>0</v>
      </c>
      <c r="V167" s="16">
        <f t="shared" si="41"/>
        <v>0</v>
      </c>
      <c r="W167" s="16">
        <f t="shared" si="41"/>
        <v>0.56400000000000006</v>
      </c>
    </row>
    <row r="168" spans="1:23">
      <c r="A168" s="3" t="s">
        <v>37</v>
      </c>
      <c r="B168" s="16">
        <f>0.5*B156+0.5*B167</f>
        <v>1</v>
      </c>
      <c r="C168" s="16">
        <f t="shared" ref="C168:M168" si="42">0.5*C156+0.5*C167</f>
        <v>0.60775000000000001</v>
      </c>
      <c r="D168" s="16">
        <f t="shared" si="42"/>
        <v>0</v>
      </c>
      <c r="E168" s="16">
        <f t="shared" si="42"/>
        <v>0</v>
      </c>
      <c r="F168" s="16">
        <f t="shared" si="42"/>
        <v>0.59250000000000003</v>
      </c>
      <c r="G168" s="16">
        <f t="shared" si="42"/>
        <v>0.57899999999999996</v>
      </c>
      <c r="H168" s="16">
        <f t="shared" si="42"/>
        <v>0</v>
      </c>
      <c r="I168" s="16">
        <f t="shared" si="42"/>
        <v>0</v>
      </c>
      <c r="J168" s="16">
        <f t="shared" si="42"/>
        <v>0</v>
      </c>
      <c r="K168" s="16">
        <f t="shared" si="42"/>
        <v>0</v>
      </c>
      <c r="L168" s="16">
        <f t="shared" si="42"/>
        <v>0</v>
      </c>
      <c r="M168" s="16">
        <f t="shared" si="42"/>
        <v>0</v>
      </c>
      <c r="N168" s="16">
        <v>0.82435000000000003</v>
      </c>
      <c r="O168" s="16">
        <f t="shared" ref="O168:W168" si="43">0.5*O156+0.5*O167</f>
        <v>0</v>
      </c>
      <c r="P168" s="16">
        <f t="shared" si="43"/>
        <v>0</v>
      </c>
      <c r="Q168" s="16">
        <f t="shared" si="43"/>
        <v>0</v>
      </c>
      <c r="R168" s="16">
        <f t="shared" si="43"/>
        <v>0</v>
      </c>
      <c r="S168" s="16">
        <f t="shared" si="43"/>
        <v>0</v>
      </c>
      <c r="T168" s="16">
        <f t="shared" si="43"/>
        <v>0</v>
      </c>
      <c r="U168" s="16">
        <f t="shared" si="43"/>
        <v>0</v>
      </c>
      <c r="V168" s="16">
        <f t="shared" si="43"/>
        <v>0</v>
      </c>
      <c r="W168" s="16">
        <f t="shared" si="43"/>
        <v>0.59308333333333341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outlineLevel="2">
      <c r="A171" s="2" t="s">
        <v>38</v>
      </c>
      <c r="B171" s="18">
        <v>0.33</v>
      </c>
      <c r="C171" s="12">
        <f>C4*C151/B171</f>
        <v>0.16500000000000001</v>
      </c>
      <c r="D171" s="12"/>
      <c r="E171" s="13"/>
      <c r="F171" s="13">
        <f>F151*F4/B4</f>
        <v>0.2</v>
      </c>
      <c r="G171" s="40">
        <f>G151*G4/B4</f>
        <v>0.16500000000000001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0.17666666666666667</v>
      </c>
    </row>
    <row r="172" spans="1:23" outlineLevel="2">
      <c r="A172" s="2" t="s">
        <v>2</v>
      </c>
      <c r="B172" s="18">
        <v>0.18</v>
      </c>
      <c r="C172" s="12">
        <f t="shared" ref="C172:C174" si="44">C5*C152/B172</f>
        <v>0.18</v>
      </c>
      <c r="D172" s="12"/>
      <c r="E172" s="13"/>
      <c r="F172" s="13">
        <f t="shared" ref="F172:F186" si="45">F152*F5/B5</f>
        <v>0.18</v>
      </c>
      <c r="G172" s="40">
        <f>G152*G5/B5</f>
        <v>0.1656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46">AVERAGE(C172:V172)</f>
        <v>0.17519999999999999</v>
      </c>
    </row>
    <row r="173" spans="1:23" outlineLevel="2">
      <c r="A173" s="2" t="s">
        <v>3</v>
      </c>
      <c r="B173" s="18">
        <v>0.08</v>
      </c>
      <c r="C173" s="12">
        <f t="shared" si="44"/>
        <v>0.04</v>
      </c>
      <c r="D173" s="12"/>
      <c r="E173" s="13"/>
      <c r="F173" s="13">
        <f t="shared" si="45"/>
        <v>0.04</v>
      </c>
      <c r="G173" s="40">
        <f>G153*G6/B6</f>
        <v>0.04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46"/>
        <v>0.04</v>
      </c>
    </row>
    <row r="174" spans="1:23" outlineLevel="2">
      <c r="A174" s="2" t="s">
        <v>4</v>
      </c>
      <c r="B174" s="18">
        <v>0.41</v>
      </c>
      <c r="C174" s="12">
        <f t="shared" si="44"/>
        <v>0.26650000000000001</v>
      </c>
      <c r="D174" s="12"/>
      <c r="E174" s="13"/>
      <c r="F174" s="13">
        <f t="shared" si="45"/>
        <v>0.18</v>
      </c>
      <c r="G174" s="40">
        <f>G154*G7/B7</f>
        <v>0.20499999999999999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46"/>
        <v>0.21716666666666665</v>
      </c>
    </row>
    <row r="175" spans="1:23" outlineLevel="2">
      <c r="A175" s="2" t="s">
        <v>5</v>
      </c>
      <c r="B175" s="18">
        <v>0</v>
      </c>
      <c r="C175" s="12">
        <v>0</v>
      </c>
      <c r="D175" s="12"/>
      <c r="E175" s="13"/>
      <c r="F175" s="13"/>
      <c r="G175" s="12">
        <v>0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46"/>
        <v>0</v>
      </c>
    </row>
    <row r="176" spans="1:23" s="5" customFormat="1" outlineLevel="1">
      <c r="A176" s="3" t="s">
        <v>6</v>
      </c>
      <c r="B176" s="16">
        <f t="shared" ref="B176:M176" si="47">SUM(B171:B175)</f>
        <v>1</v>
      </c>
      <c r="C176" s="16">
        <f t="shared" si="47"/>
        <v>0.65149999999999997</v>
      </c>
      <c r="D176" s="16">
        <f t="shared" si="47"/>
        <v>0</v>
      </c>
      <c r="E176" s="16">
        <f t="shared" si="47"/>
        <v>0</v>
      </c>
      <c r="F176" s="16">
        <f t="shared" si="47"/>
        <v>0.6</v>
      </c>
      <c r="G176" s="16">
        <f t="shared" si="47"/>
        <v>0.5756</v>
      </c>
      <c r="H176" s="16">
        <f t="shared" si="47"/>
        <v>0</v>
      </c>
      <c r="I176" s="16">
        <f t="shared" si="47"/>
        <v>0</v>
      </c>
      <c r="J176" s="16">
        <f t="shared" si="47"/>
        <v>0</v>
      </c>
      <c r="K176" s="16">
        <f t="shared" si="47"/>
        <v>0</v>
      </c>
      <c r="L176" s="16">
        <f t="shared" si="47"/>
        <v>0</v>
      </c>
      <c r="M176" s="16">
        <f t="shared" si="47"/>
        <v>0</v>
      </c>
      <c r="N176" s="16">
        <v>1</v>
      </c>
      <c r="O176" s="16">
        <f t="shared" ref="O176:W176" si="48">SUM(O171:O175)</f>
        <v>0</v>
      </c>
      <c r="P176" s="16">
        <f t="shared" si="48"/>
        <v>0</v>
      </c>
      <c r="Q176" s="16">
        <f t="shared" si="48"/>
        <v>0</v>
      </c>
      <c r="R176" s="16">
        <f t="shared" si="48"/>
        <v>0</v>
      </c>
      <c r="S176" s="16">
        <f t="shared" si="48"/>
        <v>0</v>
      </c>
      <c r="T176" s="16">
        <f t="shared" si="48"/>
        <v>0</v>
      </c>
      <c r="U176" s="16">
        <f t="shared" si="48"/>
        <v>0</v>
      </c>
      <c r="V176" s="16">
        <f t="shared" si="48"/>
        <v>0</v>
      </c>
      <c r="W176" s="16">
        <f t="shared" si="48"/>
        <v>0.60903333333333332</v>
      </c>
    </row>
    <row r="177" spans="1:23" outlineLevel="2">
      <c r="A177" s="2" t="s">
        <v>7</v>
      </c>
      <c r="B177" s="18">
        <v>0.04</v>
      </c>
      <c r="C177" s="12">
        <f>C10*C157/B177</f>
        <v>1.2E-2</v>
      </c>
      <c r="D177" s="12"/>
      <c r="E177" s="13"/>
      <c r="F177" s="13">
        <f t="shared" si="45"/>
        <v>0.01</v>
      </c>
      <c r="G177" s="40">
        <f t="shared" ref="G177:G186" si="49">G157*G10/B10</f>
        <v>1.4000000000000002E-2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50">AVERAGE(C177:V177)</f>
        <v>1.2000000000000002E-2</v>
      </c>
    </row>
    <row r="178" spans="1:23" outlineLevel="2">
      <c r="A178" s="2" t="s">
        <v>8</v>
      </c>
      <c r="B178" s="18">
        <v>0.04</v>
      </c>
      <c r="C178" s="12">
        <f t="shared" ref="C178:C186" si="51">C11*C158/B178</f>
        <v>0.01</v>
      </c>
      <c r="D178" s="12"/>
      <c r="E178" s="13"/>
      <c r="F178" s="13">
        <f t="shared" si="45"/>
        <v>0.01</v>
      </c>
      <c r="G178" s="40">
        <f t="shared" si="49"/>
        <v>0.01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50"/>
        <v>0.01</v>
      </c>
    </row>
    <row r="179" spans="1:23" outlineLevel="2">
      <c r="A179" s="2" t="s">
        <v>9</v>
      </c>
      <c r="B179" s="18">
        <v>0.11</v>
      </c>
      <c r="C179" s="12">
        <f t="shared" si="51"/>
        <v>2.75E-2</v>
      </c>
      <c r="D179" s="12"/>
      <c r="E179" s="13"/>
      <c r="F179" s="13">
        <f t="shared" si="45"/>
        <v>2.75E-2</v>
      </c>
      <c r="G179" s="40">
        <f t="shared" si="49"/>
        <v>2.75E-2</v>
      </c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50"/>
        <v>2.75E-2</v>
      </c>
    </row>
    <row r="180" spans="1:23" outlineLevel="2">
      <c r="A180" s="2" t="s">
        <v>10</v>
      </c>
      <c r="B180" s="18">
        <v>0.24</v>
      </c>
      <c r="C180" s="12">
        <f t="shared" si="51"/>
        <v>6.6000000000000003E-2</v>
      </c>
      <c r="D180" s="12"/>
      <c r="E180" s="13"/>
      <c r="F180" s="13">
        <f t="shared" si="45"/>
        <v>0.09</v>
      </c>
      <c r="G180" s="40">
        <f t="shared" si="49"/>
        <v>0.06</v>
      </c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50"/>
        <v>7.1999999999999995E-2</v>
      </c>
    </row>
    <row r="181" spans="1:23" outlineLevel="2">
      <c r="A181" s="2" t="s">
        <v>11</v>
      </c>
      <c r="B181" s="18">
        <v>0.09</v>
      </c>
      <c r="C181" s="12">
        <f t="shared" si="51"/>
        <v>2.2499999999999999E-2</v>
      </c>
      <c r="D181" s="12"/>
      <c r="E181" s="13"/>
      <c r="F181" s="13">
        <f t="shared" si="45"/>
        <v>0.03</v>
      </c>
      <c r="G181" s="40">
        <f t="shared" si="49"/>
        <v>2.2499999999999999E-2</v>
      </c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50"/>
        <v>2.4999999999999998E-2</v>
      </c>
    </row>
    <row r="182" spans="1:23" outlineLevel="2">
      <c r="A182" s="2" t="s">
        <v>12</v>
      </c>
      <c r="B182" s="18">
        <v>0.11</v>
      </c>
      <c r="C182" s="12">
        <f t="shared" si="51"/>
        <v>2.75E-2</v>
      </c>
      <c r="D182" s="12"/>
      <c r="E182" s="13"/>
      <c r="F182" s="13">
        <f t="shared" si="45"/>
        <v>2.75E-2</v>
      </c>
      <c r="G182" s="40">
        <f t="shared" si="49"/>
        <v>2.75E-2</v>
      </c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50"/>
        <v>2.75E-2</v>
      </c>
    </row>
    <row r="183" spans="1:23" outlineLevel="2">
      <c r="A183" s="2" t="s">
        <v>13</v>
      </c>
      <c r="B183" s="18">
        <v>0.05</v>
      </c>
      <c r="C183" s="12">
        <f t="shared" si="51"/>
        <v>5.000000000000001E-2</v>
      </c>
      <c r="D183" s="12"/>
      <c r="E183" s="13"/>
      <c r="F183" s="13">
        <f t="shared" si="45"/>
        <v>5.000000000000001E-2</v>
      </c>
      <c r="G183" s="40">
        <f t="shared" si="49"/>
        <v>3.7499999999999999E-2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50"/>
        <v>4.5833333333333337E-2</v>
      </c>
    </row>
    <row r="184" spans="1:23" outlineLevel="2">
      <c r="A184" s="2" t="s">
        <v>14</v>
      </c>
      <c r="B184" s="18">
        <v>7.0000000000000007E-2</v>
      </c>
      <c r="C184" s="12">
        <f t="shared" si="51"/>
        <v>3.5000000000000003E-2</v>
      </c>
      <c r="D184" s="12"/>
      <c r="E184" s="13"/>
      <c r="F184" s="13">
        <f t="shared" si="45"/>
        <v>3.5000000000000003E-2</v>
      </c>
      <c r="G184" s="40">
        <f t="shared" si="49"/>
        <v>3.5000000000000003E-2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50"/>
        <v>3.5000000000000003E-2</v>
      </c>
    </row>
    <row r="185" spans="1:23" outlineLevel="2">
      <c r="A185" s="2" t="s">
        <v>15</v>
      </c>
      <c r="B185" s="18">
        <v>7.0000000000000007E-2</v>
      </c>
      <c r="C185" s="12">
        <f t="shared" si="51"/>
        <v>3.5000000000000003E-2</v>
      </c>
      <c r="D185" s="12"/>
      <c r="E185" s="13"/>
      <c r="F185" s="13">
        <f t="shared" si="45"/>
        <v>7.0000000000000007E-2</v>
      </c>
      <c r="G185" s="40">
        <f t="shared" si="49"/>
        <v>7.0000000000000007E-2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50"/>
        <v>5.8333333333333341E-2</v>
      </c>
    </row>
    <row r="186" spans="1:23" outlineLevel="2">
      <c r="A186" s="2" t="s">
        <v>16</v>
      </c>
      <c r="B186" s="18">
        <v>0.18</v>
      </c>
      <c r="C186" s="12">
        <f t="shared" si="51"/>
        <v>0.09</v>
      </c>
      <c r="D186" s="12"/>
      <c r="E186" s="13"/>
      <c r="F186" s="13">
        <f t="shared" si="45"/>
        <v>0.09</v>
      </c>
      <c r="G186" s="40">
        <f t="shared" si="49"/>
        <v>0.09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50"/>
        <v>9.0000000000000011E-2</v>
      </c>
    </row>
    <row r="187" spans="1:23" s="5" customFormat="1" outlineLevel="1">
      <c r="A187" s="3" t="s">
        <v>17</v>
      </c>
      <c r="B187" s="16">
        <f>SUM(B177:B186)</f>
        <v>1</v>
      </c>
      <c r="C187" s="16">
        <f t="shared" ref="C187:M187" si="52">SUM(C177:C186)</f>
        <v>0.37550000000000006</v>
      </c>
      <c r="D187" s="16">
        <f t="shared" si="52"/>
        <v>0</v>
      </c>
      <c r="E187" s="16">
        <f t="shared" si="52"/>
        <v>0</v>
      </c>
      <c r="F187" s="16">
        <f t="shared" si="52"/>
        <v>0.44000000000000006</v>
      </c>
      <c r="G187" s="16">
        <f t="shared" si="52"/>
        <v>0.39400000000000002</v>
      </c>
      <c r="H187" s="16">
        <f t="shared" si="52"/>
        <v>0</v>
      </c>
      <c r="I187" s="16">
        <f t="shared" si="52"/>
        <v>0</v>
      </c>
      <c r="J187" s="16">
        <f t="shared" si="52"/>
        <v>0</v>
      </c>
      <c r="K187" s="16">
        <f t="shared" si="52"/>
        <v>0</v>
      </c>
      <c r="L187" s="16">
        <f t="shared" si="52"/>
        <v>0</v>
      </c>
      <c r="M187" s="16">
        <f t="shared" si="52"/>
        <v>0</v>
      </c>
      <c r="N187" s="16">
        <v>0.64870000000000005</v>
      </c>
      <c r="O187" s="16">
        <f t="shared" ref="O187:W187" si="53">SUM(O177:O186)</f>
        <v>0</v>
      </c>
      <c r="P187" s="16">
        <f t="shared" si="53"/>
        <v>0</v>
      </c>
      <c r="Q187" s="16">
        <f t="shared" si="53"/>
        <v>0</v>
      </c>
      <c r="R187" s="16">
        <f t="shared" si="53"/>
        <v>0</v>
      </c>
      <c r="S187" s="16">
        <f t="shared" si="53"/>
        <v>0</v>
      </c>
      <c r="T187" s="16">
        <f t="shared" si="53"/>
        <v>0</v>
      </c>
      <c r="U187" s="16">
        <f t="shared" si="53"/>
        <v>0</v>
      </c>
      <c r="V187" s="16">
        <f t="shared" si="53"/>
        <v>0</v>
      </c>
      <c r="W187" s="16">
        <f t="shared" si="53"/>
        <v>0.40316666666666673</v>
      </c>
    </row>
    <row r="188" spans="1:23">
      <c r="A188" s="3" t="s">
        <v>37</v>
      </c>
      <c r="B188" s="16">
        <f>0.5*B176+0.5*B187</f>
        <v>1</v>
      </c>
      <c r="C188" s="16">
        <f t="shared" ref="C188:M188" si="54">0.5*C176+0.5*C187</f>
        <v>0.51350000000000007</v>
      </c>
      <c r="D188" s="16">
        <f t="shared" si="54"/>
        <v>0</v>
      </c>
      <c r="E188" s="16">
        <f t="shared" si="54"/>
        <v>0</v>
      </c>
      <c r="F188" s="16">
        <f t="shared" si="54"/>
        <v>0.52</v>
      </c>
      <c r="G188" s="16">
        <f t="shared" si="54"/>
        <v>0.48480000000000001</v>
      </c>
      <c r="H188" s="16">
        <f t="shared" si="54"/>
        <v>0</v>
      </c>
      <c r="I188" s="16">
        <f t="shared" si="54"/>
        <v>0</v>
      </c>
      <c r="J188" s="16">
        <f t="shared" si="54"/>
        <v>0</v>
      </c>
      <c r="K188" s="16">
        <f t="shared" si="54"/>
        <v>0</v>
      </c>
      <c r="L188" s="16">
        <f t="shared" si="54"/>
        <v>0</v>
      </c>
      <c r="M188" s="16">
        <f t="shared" si="54"/>
        <v>0</v>
      </c>
      <c r="N188" s="16">
        <v>0.82435000000000003</v>
      </c>
      <c r="O188" s="16">
        <f t="shared" ref="O188:W188" si="55">0.5*O176+0.5*O187</f>
        <v>0</v>
      </c>
      <c r="P188" s="16">
        <f t="shared" si="55"/>
        <v>0</v>
      </c>
      <c r="Q188" s="16">
        <f t="shared" si="55"/>
        <v>0</v>
      </c>
      <c r="R188" s="16">
        <f t="shared" si="55"/>
        <v>0</v>
      </c>
      <c r="S188" s="16">
        <f t="shared" si="55"/>
        <v>0</v>
      </c>
      <c r="T188" s="16">
        <f t="shared" si="55"/>
        <v>0</v>
      </c>
      <c r="U188" s="16">
        <f t="shared" si="55"/>
        <v>0</v>
      </c>
      <c r="V188" s="16">
        <f t="shared" si="55"/>
        <v>0</v>
      </c>
      <c r="W188" s="16">
        <f t="shared" si="55"/>
        <v>0.50609999999999999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outlineLevel="2">
      <c r="A191" s="2" t="s">
        <v>38</v>
      </c>
      <c r="B191" s="18">
        <v>0.33</v>
      </c>
      <c r="C191" s="12">
        <f>C171*C109*C130/B191/B191</f>
        <v>0.16500000000000001</v>
      </c>
      <c r="D191" s="12"/>
      <c r="E191" s="13"/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0.17666666666666667</v>
      </c>
    </row>
    <row r="192" spans="1:23" outlineLevel="2">
      <c r="A192" s="2" t="s">
        <v>2</v>
      </c>
      <c r="B192" s="18">
        <v>0.18</v>
      </c>
      <c r="C192" s="12">
        <f t="shared" ref="C192:C194" si="56">C172*C110*C131/B192/B192</f>
        <v>0.16200000000000001</v>
      </c>
      <c r="D192" s="12"/>
      <c r="E192" s="13"/>
      <c r="F192" s="13">
        <f t="shared" ref="F192:F206" si="57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58">AVERAGE(C192:V192)</f>
        <v>0.15644</v>
      </c>
    </row>
    <row r="193" spans="1:23" outlineLevel="2">
      <c r="A193" s="2" t="s">
        <v>3</v>
      </c>
      <c r="B193" s="18">
        <v>0.08</v>
      </c>
      <c r="C193" s="12">
        <f t="shared" si="56"/>
        <v>4.0000000000000008E-2</v>
      </c>
      <c r="D193" s="12"/>
      <c r="E193" s="13"/>
      <c r="F193" s="13">
        <f t="shared" si="57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58"/>
        <v>4.0000000000000008E-2</v>
      </c>
    </row>
    <row r="194" spans="1:23" outlineLevel="2">
      <c r="A194" s="2" t="s">
        <v>4</v>
      </c>
      <c r="B194" s="18">
        <v>0.41</v>
      </c>
      <c r="C194" s="12">
        <f t="shared" si="56"/>
        <v>0.25317500000000004</v>
      </c>
      <c r="D194" s="12"/>
      <c r="E194" s="13"/>
      <c r="F194" s="13">
        <f t="shared" si="57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58"/>
        <v>0.19874542682926832</v>
      </c>
    </row>
    <row r="195" spans="1:23" outlineLevel="2">
      <c r="A195" s="2" t="s">
        <v>5</v>
      </c>
      <c r="B195" s="18">
        <v>0</v>
      </c>
      <c r="C195" s="12">
        <v>0</v>
      </c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58"/>
        <v>0</v>
      </c>
    </row>
    <row r="196" spans="1:23" s="5" customFormat="1" outlineLevel="1">
      <c r="A196" s="3" t="s">
        <v>6</v>
      </c>
      <c r="B196" s="16">
        <f t="shared" ref="B196:M196" si="59">SUM(B191:B195)</f>
        <v>1</v>
      </c>
      <c r="C196" s="16">
        <f t="shared" si="59"/>
        <v>0.62017500000000003</v>
      </c>
      <c r="D196" s="16">
        <f t="shared" si="59"/>
        <v>0</v>
      </c>
      <c r="E196" s="16">
        <f t="shared" si="59"/>
        <v>0</v>
      </c>
      <c r="F196" s="16">
        <f t="shared" si="59"/>
        <v>0.54804878048780492</v>
      </c>
      <c r="G196" s="16">
        <f t="shared" si="59"/>
        <v>0.54733250000000011</v>
      </c>
      <c r="H196" s="16">
        <f t="shared" si="59"/>
        <v>0</v>
      </c>
      <c r="I196" s="16">
        <f t="shared" si="59"/>
        <v>0</v>
      </c>
      <c r="J196" s="16">
        <f t="shared" si="59"/>
        <v>0</v>
      </c>
      <c r="K196" s="16">
        <f t="shared" si="59"/>
        <v>0</v>
      </c>
      <c r="L196" s="16">
        <f t="shared" si="59"/>
        <v>0</v>
      </c>
      <c r="M196" s="16">
        <f t="shared" si="59"/>
        <v>0</v>
      </c>
      <c r="N196" s="16">
        <v>1</v>
      </c>
      <c r="O196" s="16">
        <f t="shared" ref="O196:W196" si="60">SUM(O191:O195)</f>
        <v>0</v>
      </c>
      <c r="P196" s="16">
        <f t="shared" si="60"/>
        <v>0</v>
      </c>
      <c r="Q196" s="16">
        <f t="shared" si="60"/>
        <v>0</v>
      </c>
      <c r="R196" s="16">
        <f t="shared" si="60"/>
        <v>0</v>
      </c>
      <c r="S196" s="16">
        <f t="shared" si="60"/>
        <v>0</v>
      </c>
      <c r="T196" s="16">
        <f t="shared" si="60"/>
        <v>0</v>
      </c>
      <c r="U196" s="16">
        <f t="shared" si="60"/>
        <v>0</v>
      </c>
      <c r="V196" s="16">
        <f t="shared" si="60"/>
        <v>0</v>
      </c>
      <c r="W196" s="16">
        <f t="shared" si="60"/>
        <v>0.57185209349593502</v>
      </c>
    </row>
    <row r="197" spans="1:23" outlineLevel="2">
      <c r="A197" s="2" t="s">
        <v>7</v>
      </c>
      <c r="B197" s="18">
        <v>0.04</v>
      </c>
      <c r="C197" s="12">
        <f>C177*C115*C136/B197/B197</f>
        <v>9.1199999999999996E-3</v>
      </c>
      <c r="D197" s="12"/>
      <c r="E197" s="13"/>
      <c r="F197" s="13">
        <f t="shared" si="57"/>
        <v>1.0000000000000002E-2</v>
      </c>
      <c r="G197" s="13">
        <f t="shared" ref="G197:G206" si="61">G177*G136*G115/B115/B136</f>
        <v>1.1214000000000002E-2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62">AVERAGE(C197:V197)</f>
        <v>1.0111333333333335E-2</v>
      </c>
    </row>
    <row r="198" spans="1:23" outlineLevel="2">
      <c r="A198" s="2" t="s">
        <v>8</v>
      </c>
      <c r="B198" s="18">
        <v>0.04</v>
      </c>
      <c r="C198" s="12">
        <f t="shared" ref="C198:C206" si="63">C178*C116*C137/B198/B198</f>
        <v>1.0000000000000002E-2</v>
      </c>
      <c r="D198" s="12"/>
      <c r="E198" s="13"/>
      <c r="F198" s="13">
        <f t="shared" si="57"/>
        <v>1.0000000000000002E-2</v>
      </c>
      <c r="G198" s="13">
        <f t="shared" si="61"/>
        <v>1.0000000000000002E-2</v>
      </c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62"/>
        <v>1.0000000000000002E-2</v>
      </c>
    </row>
    <row r="199" spans="1:23" outlineLevel="2">
      <c r="A199" s="2" t="s">
        <v>9</v>
      </c>
      <c r="B199" s="18">
        <v>0.11</v>
      </c>
      <c r="C199" s="12">
        <f t="shared" si="63"/>
        <v>2.75E-2</v>
      </c>
      <c r="D199" s="12"/>
      <c r="E199" s="13"/>
      <c r="F199" s="13">
        <f t="shared" si="57"/>
        <v>2.75E-2</v>
      </c>
      <c r="G199" s="13">
        <f t="shared" si="61"/>
        <v>2.0625000000000001E-2</v>
      </c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62"/>
        <v>2.5208333333333333E-2</v>
      </c>
    </row>
    <row r="200" spans="1:23" outlineLevel="2">
      <c r="A200" s="2" t="s">
        <v>10</v>
      </c>
      <c r="B200" s="18">
        <v>0.24</v>
      </c>
      <c r="C200" s="12">
        <f t="shared" si="63"/>
        <v>6.6000000000000003E-2</v>
      </c>
      <c r="D200" s="12"/>
      <c r="E200" s="13"/>
      <c r="F200" s="13">
        <f t="shared" si="57"/>
        <v>0.09</v>
      </c>
      <c r="G200" s="13">
        <f t="shared" si="61"/>
        <v>0.06</v>
      </c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62"/>
        <v>7.1999999999999995E-2</v>
      </c>
    </row>
    <row r="201" spans="1:23" outlineLevel="2">
      <c r="A201" s="2" t="s">
        <v>11</v>
      </c>
      <c r="B201" s="18">
        <v>0.09</v>
      </c>
      <c r="C201" s="12">
        <f t="shared" si="63"/>
        <v>1.5075000000000002E-2</v>
      </c>
      <c r="D201" s="12"/>
      <c r="E201" s="13"/>
      <c r="F201" s="13">
        <f t="shared" si="57"/>
        <v>1.4999999999999999E-2</v>
      </c>
      <c r="G201" s="13">
        <f t="shared" si="61"/>
        <v>1.6875000000000001E-2</v>
      </c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62"/>
        <v>1.5650000000000001E-2</v>
      </c>
    </row>
    <row r="202" spans="1:23" outlineLevel="2">
      <c r="A202" s="2" t="s">
        <v>12</v>
      </c>
      <c r="B202" s="18">
        <v>0.11</v>
      </c>
      <c r="C202" s="12">
        <f t="shared" si="63"/>
        <v>1.8425E-2</v>
      </c>
      <c r="D202" s="12"/>
      <c r="E202" s="13"/>
      <c r="F202" s="13">
        <f t="shared" si="57"/>
        <v>1.375E-2</v>
      </c>
      <c r="G202" s="13">
        <f t="shared" si="61"/>
        <v>2.0625000000000001E-2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62"/>
        <v>1.7600000000000001E-2</v>
      </c>
    </row>
    <row r="203" spans="1:23" outlineLevel="2">
      <c r="A203" s="2" t="s">
        <v>13</v>
      </c>
      <c r="B203" s="18">
        <v>0.05</v>
      </c>
      <c r="C203" s="12">
        <f t="shared" si="63"/>
        <v>5.000000000000001E-2</v>
      </c>
      <c r="D203" s="12"/>
      <c r="E203" s="13"/>
      <c r="F203" s="13">
        <f t="shared" si="57"/>
        <v>5.000000000000001E-2</v>
      </c>
      <c r="G203" s="13">
        <f t="shared" si="61"/>
        <v>3.7499999999999999E-2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62"/>
        <v>4.5833333333333337E-2</v>
      </c>
    </row>
    <row r="204" spans="1:23" outlineLevel="2">
      <c r="A204" s="2" t="s">
        <v>14</v>
      </c>
      <c r="B204" s="18">
        <v>7.0000000000000007E-2</v>
      </c>
      <c r="C204" s="12">
        <f t="shared" si="63"/>
        <v>3.5000000000000003E-2</v>
      </c>
      <c r="D204" s="12"/>
      <c r="E204" s="13"/>
      <c r="F204" s="13">
        <f t="shared" si="57"/>
        <v>3.5000000000000003E-2</v>
      </c>
      <c r="G204" s="13">
        <f t="shared" si="61"/>
        <v>3.5000000000000003E-2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62"/>
        <v>3.5000000000000003E-2</v>
      </c>
    </row>
    <row r="205" spans="1:23" outlineLevel="2">
      <c r="A205" s="2" t="s">
        <v>15</v>
      </c>
      <c r="B205" s="18">
        <v>7.0000000000000007E-2</v>
      </c>
      <c r="C205" s="12">
        <f t="shared" si="63"/>
        <v>2.9749999999999992E-2</v>
      </c>
      <c r="D205" s="12"/>
      <c r="E205" s="13"/>
      <c r="F205" s="13">
        <f t="shared" si="57"/>
        <v>6.0000000000000005E-2</v>
      </c>
      <c r="G205" s="13">
        <f t="shared" si="61"/>
        <v>4.9000000000000002E-2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62"/>
        <v>4.6249999999999993E-2</v>
      </c>
    </row>
    <row r="206" spans="1:23" outlineLevel="2">
      <c r="A206" s="2" t="s">
        <v>16</v>
      </c>
      <c r="B206" s="18">
        <v>0.18</v>
      </c>
      <c r="C206" s="12">
        <f t="shared" si="63"/>
        <v>0.09</v>
      </c>
      <c r="D206" s="12"/>
      <c r="E206" s="13"/>
      <c r="F206" s="13">
        <f t="shared" si="57"/>
        <v>0.09</v>
      </c>
      <c r="G206" s="13">
        <f t="shared" si="61"/>
        <v>0.09</v>
      </c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62"/>
        <v>9.0000000000000011E-2</v>
      </c>
    </row>
    <row r="207" spans="1:23" s="5" customFormat="1" outlineLevel="1">
      <c r="A207" s="3" t="s">
        <v>17</v>
      </c>
      <c r="B207" s="16">
        <f>SUM(B197:B206)</f>
        <v>1</v>
      </c>
      <c r="C207" s="16">
        <f t="shared" ref="C207:M207" si="64">SUM(C197:C206)</f>
        <v>0.35087000000000002</v>
      </c>
      <c r="D207" s="16">
        <f t="shared" si="64"/>
        <v>0</v>
      </c>
      <c r="E207" s="16">
        <f t="shared" si="64"/>
        <v>0</v>
      </c>
      <c r="F207" s="16">
        <f t="shared" si="64"/>
        <v>0.40125000000000011</v>
      </c>
      <c r="G207" s="16">
        <f t="shared" si="64"/>
        <v>0.35083900000000001</v>
      </c>
      <c r="H207" s="16">
        <f t="shared" si="64"/>
        <v>0</v>
      </c>
      <c r="I207" s="16">
        <f t="shared" si="64"/>
        <v>0</v>
      </c>
      <c r="J207" s="16">
        <f t="shared" si="64"/>
        <v>0</v>
      </c>
      <c r="K207" s="16">
        <f t="shared" si="64"/>
        <v>0</v>
      </c>
      <c r="L207" s="16">
        <f t="shared" si="64"/>
        <v>0</v>
      </c>
      <c r="M207" s="16">
        <f t="shared" si="64"/>
        <v>0</v>
      </c>
      <c r="N207" s="16">
        <v>0.64870000000000005</v>
      </c>
      <c r="O207" s="16">
        <f t="shared" ref="O207:W207" si="65">SUM(O197:O206)</f>
        <v>0</v>
      </c>
      <c r="P207" s="16">
        <f t="shared" si="65"/>
        <v>0</v>
      </c>
      <c r="Q207" s="16">
        <f t="shared" si="65"/>
        <v>0</v>
      </c>
      <c r="R207" s="16">
        <f t="shared" si="65"/>
        <v>0</v>
      </c>
      <c r="S207" s="16">
        <f t="shared" si="65"/>
        <v>0</v>
      </c>
      <c r="T207" s="16">
        <f t="shared" si="65"/>
        <v>0</v>
      </c>
      <c r="U207" s="16">
        <f t="shared" si="65"/>
        <v>0</v>
      </c>
      <c r="V207" s="16">
        <f t="shared" si="65"/>
        <v>0</v>
      </c>
      <c r="W207" s="16">
        <f t="shared" si="65"/>
        <v>0.36765300000000001</v>
      </c>
    </row>
    <row r="208" spans="1:23">
      <c r="A208" s="3" t="s">
        <v>37</v>
      </c>
      <c r="B208" s="16">
        <f>0.5*B196+0.5*B207</f>
        <v>1</v>
      </c>
      <c r="C208" s="16">
        <f t="shared" ref="C208:M208" si="66">0.5*C196+0.5*C207</f>
        <v>0.48552250000000002</v>
      </c>
      <c r="D208" s="16">
        <f t="shared" si="66"/>
        <v>0</v>
      </c>
      <c r="E208" s="16">
        <f t="shared" si="66"/>
        <v>0</v>
      </c>
      <c r="F208" s="16">
        <f t="shared" si="66"/>
        <v>0.47464939024390251</v>
      </c>
      <c r="G208" s="16">
        <f t="shared" si="66"/>
        <v>0.44908575000000006</v>
      </c>
      <c r="H208" s="16">
        <f t="shared" si="66"/>
        <v>0</v>
      </c>
      <c r="I208" s="16">
        <f t="shared" si="66"/>
        <v>0</v>
      </c>
      <c r="J208" s="16">
        <f t="shared" si="66"/>
        <v>0</v>
      </c>
      <c r="K208" s="16">
        <f t="shared" si="66"/>
        <v>0</v>
      </c>
      <c r="L208" s="16">
        <f t="shared" si="66"/>
        <v>0</v>
      </c>
      <c r="M208" s="16">
        <f t="shared" si="66"/>
        <v>0</v>
      </c>
      <c r="N208" s="16">
        <v>0.82435000000000003</v>
      </c>
      <c r="O208" s="16">
        <f t="shared" ref="O208:W208" si="67">0.5*O196+0.5*O207</f>
        <v>0</v>
      </c>
      <c r="P208" s="16">
        <f t="shared" si="67"/>
        <v>0</v>
      </c>
      <c r="Q208" s="16">
        <f t="shared" si="67"/>
        <v>0</v>
      </c>
      <c r="R208" s="16">
        <f t="shared" si="67"/>
        <v>0</v>
      </c>
      <c r="S208" s="16">
        <f t="shared" si="67"/>
        <v>0</v>
      </c>
      <c r="T208" s="16">
        <f t="shared" si="67"/>
        <v>0</v>
      </c>
      <c r="U208" s="16">
        <f t="shared" si="67"/>
        <v>0</v>
      </c>
      <c r="V208" s="16">
        <f t="shared" si="67"/>
        <v>0</v>
      </c>
      <c r="W208" s="16">
        <f t="shared" si="67"/>
        <v>0.46975254674796751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outlineLevel="2">
      <c r="A211" s="2" t="s">
        <v>38</v>
      </c>
      <c r="B211" s="18">
        <v>0.33</v>
      </c>
      <c r="C211" s="12">
        <f>C171*C88/B211</f>
        <v>0.16500000000000001</v>
      </c>
      <c r="D211" s="12"/>
      <c r="E211" s="13"/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0.17666666666666667</v>
      </c>
    </row>
    <row r="212" spans="1:23" outlineLevel="2">
      <c r="A212" s="2" t="s">
        <v>2</v>
      </c>
      <c r="B212" s="18">
        <v>0.18</v>
      </c>
      <c r="C212" s="12">
        <f t="shared" ref="C212:C214" si="68">C172*C89/B212</f>
        <v>0.18</v>
      </c>
      <c r="D212" s="12"/>
      <c r="E212" s="13"/>
      <c r="F212" s="13">
        <f t="shared" ref="F212:F226" si="69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70">AVERAGE(C212:V212)</f>
        <v>0.17519999999999999</v>
      </c>
    </row>
    <row r="213" spans="1:23" outlineLevel="2">
      <c r="A213" s="2" t="s">
        <v>3</v>
      </c>
      <c r="B213" s="18">
        <v>0.08</v>
      </c>
      <c r="C213" s="12">
        <f t="shared" si="68"/>
        <v>0.04</v>
      </c>
      <c r="D213" s="12"/>
      <c r="E213" s="13"/>
      <c r="F213" s="13">
        <f t="shared" si="69"/>
        <v>0.04</v>
      </c>
      <c r="G213" s="13">
        <f>G173*G90/B90</f>
        <v>0.04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70"/>
        <v>0.04</v>
      </c>
    </row>
    <row r="214" spans="1:23" outlineLevel="2">
      <c r="A214" s="2" t="s">
        <v>4</v>
      </c>
      <c r="B214" s="18">
        <v>0.41</v>
      </c>
      <c r="C214" s="12">
        <f t="shared" si="68"/>
        <v>0.26650000000000001</v>
      </c>
      <c r="D214" s="12"/>
      <c r="E214" s="13"/>
      <c r="F214" s="13">
        <f t="shared" si="69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70"/>
        <v>0.21716666666666665</v>
      </c>
    </row>
    <row r="215" spans="1:23" outlineLevel="2">
      <c r="A215" s="2" t="s">
        <v>5</v>
      </c>
      <c r="B215" s="18">
        <v>0</v>
      </c>
      <c r="C215" s="12">
        <v>0</v>
      </c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70"/>
        <v>0</v>
      </c>
    </row>
    <row r="216" spans="1:23" s="5" customFormat="1" outlineLevel="1">
      <c r="A216" s="3" t="s">
        <v>6</v>
      </c>
      <c r="B216" s="16">
        <f t="shared" ref="B216:M216" si="71">SUM(B211:B215)</f>
        <v>1</v>
      </c>
      <c r="C216" s="16">
        <f t="shared" si="71"/>
        <v>0.65149999999999997</v>
      </c>
      <c r="D216" s="16">
        <f t="shared" si="71"/>
        <v>0</v>
      </c>
      <c r="E216" s="16">
        <f t="shared" si="71"/>
        <v>0</v>
      </c>
      <c r="F216" s="16">
        <f t="shared" si="71"/>
        <v>0.6</v>
      </c>
      <c r="G216" s="16">
        <f t="shared" si="71"/>
        <v>0.5756</v>
      </c>
      <c r="H216" s="16">
        <f t="shared" si="71"/>
        <v>0</v>
      </c>
      <c r="I216" s="16">
        <f t="shared" si="71"/>
        <v>0</v>
      </c>
      <c r="J216" s="16">
        <f t="shared" si="71"/>
        <v>0</v>
      </c>
      <c r="K216" s="16">
        <f t="shared" si="71"/>
        <v>0</v>
      </c>
      <c r="L216" s="16">
        <f t="shared" si="71"/>
        <v>0</v>
      </c>
      <c r="M216" s="16">
        <f t="shared" si="71"/>
        <v>0</v>
      </c>
      <c r="N216" s="16">
        <v>1</v>
      </c>
      <c r="O216" s="16">
        <f t="shared" ref="O216:W216" si="72">SUM(O211:O215)</f>
        <v>0</v>
      </c>
      <c r="P216" s="16">
        <f t="shared" si="72"/>
        <v>0</v>
      </c>
      <c r="Q216" s="16">
        <f t="shared" si="72"/>
        <v>0</v>
      </c>
      <c r="R216" s="16">
        <f t="shared" si="72"/>
        <v>0</v>
      </c>
      <c r="S216" s="16">
        <f t="shared" si="72"/>
        <v>0</v>
      </c>
      <c r="T216" s="16">
        <f t="shared" si="72"/>
        <v>0</v>
      </c>
      <c r="U216" s="16">
        <f t="shared" si="72"/>
        <v>0</v>
      </c>
      <c r="V216" s="16">
        <f t="shared" si="72"/>
        <v>0</v>
      </c>
      <c r="W216" s="16">
        <f t="shared" si="72"/>
        <v>0.60903333333333332</v>
      </c>
    </row>
    <row r="217" spans="1:23" outlineLevel="2">
      <c r="A217" s="2" t="s">
        <v>7</v>
      </c>
      <c r="B217" s="18">
        <v>0.04</v>
      </c>
      <c r="C217" s="12">
        <f>C177*C94/B217</f>
        <v>1.2E-2</v>
      </c>
      <c r="D217" s="12"/>
      <c r="E217" s="13"/>
      <c r="F217" s="13">
        <f t="shared" si="69"/>
        <v>0.01</v>
      </c>
      <c r="G217" s="13">
        <f t="shared" ref="G217:G226" si="73">G177*G94/B94</f>
        <v>1.4000000000000002E-2</v>
      </c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74">AVERAGE(C217:V217)</f>
        <v>1.2000000000000002E-2</v>
      </c>
    </row>
    <row r="218" spans="1:23" outlineLevel="2">
      <c r="A218" s="2" t="s">
        <v>8</v>
      </c>
      <c r="B218" s="18">
        <v>0.04</v>
      </c>
      <c r="C218" s="12">
        <f t="shared" ref="C218:C226" si="75">C178*C95/B218</f>
        <v>0.01</v>
      </c>
      <c r="D218" s="12"/>
      <c r="E218" s="13"/>
      <c r="F218" s="13">
        <f t="shared" si="69"/>
        <v>0.01</v>
      </c>
      <c r="G218" s="13">
        <f t="shared" si="73"/>
        <v>0.01</v>
      </c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74"/>
        <v>0.01</v>
      </c>
    </row>
    <row r="219" spans="1:23" outlineLevel="2">
      <c r="A219" s="2" t="s">
        <v>9</v>
      </c>
      <c r="B219" s="18">
        <v>0.11</v>
      </c>
      <c r="C219" s="12">
        <f t="shared" si="75"/>
        <v>2.75E-2</v>
      </c>
      <c r="D219" s="12"/>
      <c r="E219" s="13"/>
      <c r="F219" s="13">
        <f t="shared" si="69"/>
        <v>2.75E-2</v>
      </c>
      <c r="G219" s="13">
        <f t="shared" si="73"/>
        <v>2.75E-2</v>
      </c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74"/>
        <v>2.75E-2</v>
      </c>
    </row>
    <row r="220" spans="1:23" outlineLevel="2">
      <c r="A220" s="2" t="s">
        <v>10</v>
      </c>
      <c r="B220" s="18">
        <v>0.24</v>
      </c>
      <c r="C220" s="12">
        <f t="shared" si="75"/>
        <v>6.6000000000000003E-2</v>
      </c>
      <c r="D220" s="12"/>
      <c r="E220" s="13"/>
      <c r="F220" s="13">
        <f t="shared" si="69"/>
        <v>8.249999999999999E-2</v>
      </c>
      <c r="G220" s="13">
        <f t="shared" si="73"/>
        <v>0.03</v>
      </c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74"/>
        <v>5.9499999999999997E-2</v>
      </c>
    </row>
    <row r="221" spans="1:23" outlineLevel="2">
      <c r="A221" s="2" t="s">
        <v>11</v>
      </c>
      <c r="B221" s="18">
        <v>0.09</v>
      </c>
      <c r="C221" s="12">
        <f t="shared" si="75"/>
        <v>1.125E-2</v>
      </c>
      <c r="D221" s="12"/>
      <c r="E221" s="13"/>
      <c r="F221" s="13">
        <f t="shared" si="69"/>
        <v>1.4999999999999999E-2</v>
      </c>
      <c r="G221" s="13">
        <f t="shared" si="73"/>
        <v>1.125E-2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74"/>
        <v>1.2499999999999999E-2</v>
      </c>
    </row>
    <row r="222" spans="1:23" outlineLevel="2">
      <c r="A222" s="2" t="s">
        <v>12</v>
      </c>
      <c r="B222" s="18">
        <v>0.11</v>
      </c>
      <c r="C222" s="12">
        <f t="shared" si="75"/>
        <v>2.75E-2</v>
      </c>
      <c r="D222" s="12"/>
      <c r="E222" s="13"/>
      <c r="F222" s="13">
        <f t="shared" si="69"/>
        <v>2.75E-2</v>
      </c>
      <c r="G222" s="13">
        <f t="shared" si="73"/>
        <v>2.75E-2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74"/>
        <v>2.75E-2</v>
      </c>
    </row>
    <row r="223" spans="1:23" outlineLevel="2">
      <c r="A223" s="2" t="s">
        <v>13</v>
      </c>
      <c r="B223" s="18">
        <v>0.05</v>
      </c>
      <c r="C223" s="12">
        <f t="shared" si="75"/>
        <v>3.7500000000000006E-2</v>
      </c>
      <c r="D223" s="12"/>
      <c r="E223" s="13"/>
      <c r="F223" s="13">
        <f t="shared" si="69"/>
        <v>5.000000000000001E-2</v>
      </c>
      <c r="G223" s="13">
        <f t="shared" si="73"/>
        <v>3.3749999999999995E-2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74"/>
        <v>4.0416666666666677E-2</v>
      </c>
    </row>
    <row r="224" spans="1:23" outlineLevel="2">
      <c r="A224" s="2" t="s">
        <v>14</v>
      </c>
      <c r="B224" s="18">
        <v>7.0000000000000007E-2</v>
      </c>
      <c r="C224" s="12">
        <f t="shared" si="75"/>
        <v>3.5000000000000003E-2</v>
      </c>
      <c r="D224" s="12"/>
      <c r="E224" s="13"/>
      <c r="F224" s="13">
        <f t="shared" si="69"/>
        <v>3.5000000000000003E-2</v>
      </c>
      <c r="G224" s="13">
        <f t="shared" si="73"/>
        <v>3.5000000000000003E-2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74"/>
        <v>3.5000000000000003E-2</v>
      </c>
    </row>
    <row r="225" spans="1:23" outlineLevel="2">
      <c r="A225" s="2" t="s">
        <v>15</v>
      </c>
      <c r="B225" s="18">
        <v>7.0000000000000007E-2</v>
      </c>
      <c r="C225" s="12">
        <f t="shared" si="75"/>
        <v>2.6249999999999999E-2</v>
      </c>
      <c r="D225" s="12"/>
      <c r="E225" s="13"/>
      <c r="F225" s="13">
        <f t="shared" si="69"/>
        <v>0.05</v>
      </c>
      <c r="G225" s="13">
        <f t="shared" si="73"/>
        <v>3.5000000000000003E-2</v>
      </c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74"/>
        <v>3.7083333333333336E-2</v>
      </c>
    </row>
    <row r="226" spans="1:23" outlineLevel="2">
      <c r="A226" s="2" t="s">
        <v>16</v>
      </c>
      <c r="B226" s="18">
        <v>0.18</v>
      </c>
      <c r="C226" s="12">
        <f t="shared" si="75"/>
        <v>0.09</v>
      </c>
      <c r="D226" s="12"/>
      <c r="E226" s="13"/>
      <c r="F226" s="13">
        <f t="shared" si="69"/>
        <v>0.09</v>
      </c>
      <c r="G226" s="13">
        <f t="shared" si="73"/>
        <v>0.09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74"/>
        <v>9.0000000000000011E-2</v>
      </c>
    </row>
    <row r="227" spans="1:23" s="5" customFormat="1" outlineLevel="1">
      <c r="A227" s="3" t="s">
        <v>17</v>
      </c>
      <c r="B227" s="16">
        <f>SUM(B217:B226)</f>
        <v>1</v>
      </c>
      <c r="C227" s="16">
        <f t="shared" ref="C227:M227" si="76">SUM(C217:C226)</f>
        <v>0.34299999999999997</v>
      </c>
      <c r="D227" s="16">
        <f t="shared" si="76"/>
        <v>0</v>
      </c>
      <c r="E227" s="16">
        <f t="shared" si="76"/>
        <v>0</v>
      </c>
      <c r="F227" s="16">
        <f t="shared" si="76"/>
        <v>0.39750000000000008</v>
      </c>
      <c r="G227" s="16">
        <f t="shared" si="76"/>
        <v>0.314</v>
      </c>
      <c r="H227" s="16">
        <f t="shared" si="76"/>
        <v>0</v>
      </c>
      <c r="I227" s="16">
        <f t="shared" si="76"/>
        <v>0</v>
      </c>
      <c r="J227" s="16">
        <f t="shared" si="76"/>
        <v>0</v>
      </c>
      <c r="K227" s="16">
        <f t="shared" si="76"/>
        <v>0</v>
      </c>
      <c r="L227" s="16">
        <f t="shared" si="76"/>
        <v>0</v>
      </c>
      <c r="M227" s="16">
        <f t="shared" si="76"/>
        <v>0</v>
      </c>
      <c r="N227" s="16">
        <v>0.64870000000000005</v>
      </c>
      <c r="O227" s="16">
        <f t="shared" ref="O227:W227" si="77">SUM(O217:O226)</f>
        <v>0</v>
      </c>
      <c r="P227" s="16">
        <f t="shared" si="77"/>
        <v>0</v>
      </c>
      <c r="Q227" s="16">
        <f t="shared" si="77"/>
        <v>0</v>
      </c>
      <c r="R227" s="16">
        <f t="shared" si="77"/>
        <v>0</v>
      </c>
      <c r="S227" s="16">
        <f t="shared" si="77"/>
        <v>0</v>
      </c>
      <c r="T227" s="16">
        <f t="shared" si="77"/>
        <v>0</v>
      </c>
      <c r="U227" s="16">
        <f t="shared" si="77"/>
        <v>0</v>
      </c>
      <c r="V227" s="16">
        <f t="shared" si="77"/>
        <v>0</v>
      </c>
      <c r="W227" s="16">
        <f t="shared" si="77"/>
        <v>0.35150000000000003</v>
      </c>
    </row>
    <row r="228" spans="1:23">
      <c r="A228" s="3" t="s">
        <v>37</v>
      </c>
      <c r="B228" s="16">
        <f>0.5*B216+0.5*B227</f>
        <v>1</v>
      </c>
      <c r="C228" s="16">
        <f t="shared" ref="C228:M228" si="78">0.5*C216+0.5*C227</f>
        <v>0.49724999999999997</v>
      </c>
      <c r="D228" s="16">
        <f t="shared" si="78"/>
        <v>0</v>
      </c>
      <c r="E228" s="16">
        <f t="shared" si="78"/>
        <v>0</v>
      </c>
      <c r="F228" s="16">
        <f t="shared" si="78"/>
        <v>0.49875000000000003</v>
      </c>
      <c r="G228" s="16">
        <f t="shared" si="78"/>
        <v>0.44479999999999997</v>
      </c>
      <c r="H228" s="16">
        <f t="shared" si="78"/>
        <v>0</v>
      </c>
      <c r="I228" s="16">
        <f t="shared" si="78"/>
        <v>0</v>
      </c>
      <c r="J228" s="16">
        <f t="shared" si="78"/>
        <v>0</v>
      </c>
      <c r="K228" s="16">
        <f t="shared" si="78"/>
        <v>0</v>
      </c>
      <c r="L228" s="16">
        <f t="shared" si="78"/>
        <v>0</v>
      </c>
      <c r="M228" s="16">
        <f t="shared" si="78"/>
        <v>0</v>
      </c>
      <c r="N228" s="16">
        <v>0.82435000000000003</v>
      </c>
      <c r="O228" s="16">
        <f t="shared" ref="O228:W228" si="79">0.5*O216+0.5*O227</f>
        <v>0</v>
      </c>
      <c r="P228" s="16">
        <f t="shared" si="79"/>
        <v>0</v>
      </c>
      <c r="Q228" s="16">
        <f t="shared" si="79"/>
        <v>0</v>
      </c>
      <c r="R228" s="16">
        <f t="shared" si="79"/>
        <v>0</v>
      </c>
      <c r="S228" s="16">
        <f t="shared" si="79"/>
        <v>0</v>
      </c>
      <c r="T228" s="16">
        <f t="shared" si="79"/>
        <v>0</v>
      </c>
      <c r="U228" s="16">
        <f t="shared" si="79"/>
        <v>0</v>
      </c>
      <c r="V228" s="16">
        <f t="shared" si="79"/>
        <v>0</v>
      </c>
      <c r="W228" s="16">
        <f t="shared" si="79"/>
        <v>0.48026666666666668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outlineLevel="2">
      <c r="A231" s="2" t="s">
        <v>38</v>
      </c>
      <c r="B231" s="18">
        <v>0.33</v>
      </c>
      <c r="C231" s="12">
        <f>C191*C88/B231</f>
        <v>0.16500000000000001</v>
      </c>
      <c r="D231" s="12"/>
      <c r="E231" s="13"/>
      <c r="F231" s="13">
        <f>F191*F88/B88</f>
        <v>0.2</v>
      </c>
      <c r="G231" s="40">
        <f>G191*G88/B88</f>
        <v>0.16500000000000001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0.17666666666666667</v>
      </c>
    </row>
    <row r="232" spans="1:23" outlineLevel="2">
      <c r="A232" s="2" t="s">
        <v>2</v>
      </c>
      <c r="B232" s="18">
        <v>0.18</v>
      </c>
      <c r="C232" s="12">
        <f t="shared" ref="C232:C234" si="80">C192*C89/B232</f>
        <v>0.16200000000000001</v>
      </c>
      <c r="D232" s="12"/>
      <c r="E232" s="13"/>
      <c r="F232" s="13">
        <f t="shared" ref="F232:F246" si="81">F192*F89/B89</f>
        <v>0.15</v>
      </c>
      <c r="G232" s="40">
        <f>G192*G89/B89</f>
        <v>0.15732000000000002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82">AVERAGE(C232:V232)</f>
        <v>0.15644</v>
      </c>
    </row>
    <row r="233" spans="1:23" outlineLevel="2">
      <c r="A233" s="2" t="s">
        <v>3</v>
      </c>
      <c r="B233" s="18">
        <v>0.08</v>
      </c>
      <c r="C233" s="12">
        <f t="shared" si="80"/>
        <v>4.0000000000000008E-2</v>
      </c>
      <c r="D233" s="12"/>
      <c r="E233" s="13"/>
      <c r="F233" s="13">
        <f t="shared" si="81"/>
        <v>4.0000000000000008E-2</v>
      </c>
      <c r="G233" s="40">
        <f>G193*G90/B90</f>
        <v>4.0000000000000008E-2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82"/>
        <v>4.0000000000000008E-2</v>
      </c>
    </row>
    <row r="234" spans="1:23" outlineLevel="2">
      <c r="A234" s="2" t="s">
        <v>4</v>
      </c>
      <c r="B234" s="18">
        <v>0.41</v>
      </c>
      <c r="C234" s="12">
        <f t="shared" si="80"/>
        <v>0.25317500000000004</v>
      </c>
      <c r="D234" s="12"/>
      <c r="E234" s="13"/>
      <c r="F234" s="13">
        <f>F194*F91/B91</f>
        <v>0.15804878048780488</v>
      </c>
      <c r="G234" s="40">
        <f>G194*G91/B91</f>
        <v>0.18501250000000002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82"/>
        <v>0.19874542682926832</v>
      </c>
    </row>
    <row r="235" spans="1:23" outlineLevel="2">
      <c r="A235" s="2" t="s">
        <v>5</v>
      </c>
      <c r="B235" s="18">
        <v>0</v>
      </c>
      <c r="C235" s="12">
        <v>0</v>
      </c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82"/>
        <v>0</v>
      </c>
    </row>
    <row r="236" spans="1:23" s="5" customFormat="1" outlineLevel="1">
      <c r="A236" s="3" t="s">
        <v>6</v>
      </c>
      <c r="B236" s="16">
        <f t="shared" ref="B236:M236" si="83">SUM(B231:B235)</f>
        <v>1</v>
      </c>
      <c r="C236" s="16">
        <f t="shared" si="83"/>
        <v>0.62017500000000003</v>
      </c>
      <c r="D236" s="16">
        <f t="shared" si="83"/>
        <v>0</v>
      </c>
      <c r="E236" s="16">
        <f t="shared" si="83"/>
        <v>0</v>
      </c>
      <c r="F236" s="16">
        <f t="shared" si="83"/>
        <v>0.54804878048780492</v>
      </c>
      <c r="G236" s="16">
        <f t="shared" si="83"/>
        <v>0.54733250000000011</v>
      </c>
      <c r="H236" s="16">
        <f t="shared" si="83"/>
        <v>0</v>
      </c>
      <c r="I236" s="16">
        <f t="shared" si="83"/>
        <v>0</v>
      </c>
      <c r="J236" s="16">
        <f t="shared" si="83"/>
        <v>0</v>
      </c>
      <c r="K236" s="16">
        <f t="shared" si="83"/>
        <v>0</v>
      </c>
      <c r="L236" s="16">
        <f t="shared" si="83"/>
        <v>0</v>
      </c>
      <c r="M236" s="16">
        <f t="shared" si="83"/>
        <v>0</v>
      </c>
      <c r="N236" s="16">
        <v>1</v>
      </c>
      <c r="O236" s="16">
        <f t="shared" ref="O236:W236" si="84">SUM(O231:O235)</f>
        <v>0</v>
      </c>
      <c r="P236" s="16">
        <f t="shared" si="84"/>
        <v>0</v>
      </c>
      <c r="Q236" s="16">
        <f t="shared" si="84"/>
        <v>0</v>
      </c>
      <c r="R236" s="16">
        <f t="shared" si="84"/>
        <v>0</v>
      </c>
      <c r="S236" s="16">
        <f t="shared" si="84"/>
        <v>0</v>
      </c>
      <c r="T236" s="16">
        <f t="shared" si="84"/>
        <v>0</v>
      </c>
      <c r="U236" s="16">
        <f t="shared" si="84"/>
        <v>0</v>
      </c>
      <c r="V236" s="16">
        <f t="shared" si="84"/>
        <v>0</v>
      </c>
      <c r="W236" s="16">
        <f t="shared" si="84"/>
        <v>0.57185209349593502</v>
      </c>
    </row>
    <row r="237" spans="1:23" outlineLevel="2">
      <c r="A237" s="2" t="s">
        <v>7</v>
      </c>
      <c r="B237" s="18">
        <v>0.04</v>
      </c>
      <c r="C237" s="12">
        <f>C197*C94/B237</f>
        <v>9.1199999999999996E-3</v>
      </c>
      <c r="D237" s="12"/>
      <c r="E237" s="13"/>
      <c r="F237" s="13">
        <f t="shared" si="81"/>
        <v>1.0000000000000002E-2</v>
      </c>
      <c r="G237" s="40">
        <f t="shared" ref="G237:G246" si="85">G197*G94/B94</f>
        <v>1.1214000000000002E-2</v>
      </c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86">AVERAGE(C237:V237)</f>
        <v>1.0111333333333335E-2</v>
      </c>
    </row>
    <row r="238" spans="1:23" outlineLevel="2">
      <c r="A238" s="2" t="s">
        <v>8</v>
      </c>
      <c r="B238" s="18">
        <v>0.04</v>
      </c>
      <c r="C238" s="12">
        <f t="shared" ref="C238:C246" si="87">C198*C95/B238</f>
        <v>1.0000000000000002E-2</v>
      </c>
      <c r="D238" s="12"/>
      <c r="E238" s="13"/>
      <c r="F238" s="13">
        <f t="shared" si="81"/>
        <v>1.0000000000000002E-2</v>
      </c>
      <c r="G238" s="40">
        <f t="shared" si="85"/>
        <v>1.0000000000000002E-2</v>
      </c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86"/>
        <v>1.0000000000000002E-2</v>
      </c>
    </row>
    <row r="239" spans="1:23" outlineLevel="2">
      <c r="A239" s="2" t="s">
        <v>9</v>
      </c>
      <c r="B239" s="18">
        <v>0.11</v>
      </c>
      <c r="C239" s="12">
        <f t="shared" si="87"/>
        <v>2.75E-2</v>
      </c>
      <c r="D239" s="12"/>
      <c r="E239" s="13"/>
      <c r="F239" s="13">
        <f t="shared" si="81"/>
        <v>2.75E-2</v>
      </c>
      <c r="G239" s="40">
        <f t="shared" si="85"/>
        <v>2.0625000000000001E-2</v>
      </c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86"/>
        <v>2.5208333333333333E-2</v>
      </c>
    </row>
    <row r="240" spans="1:23" outlineLevel="2">
      <c r="A240" s="2" t="s">
        <v>10</v>
      </c>
      <c r="B240" s="18">
        <v>0.24</v>
      </c>
      <c r="C240" s="12">
        <f t="shared" si="87"/>
        <v>6.6000000000000003E-2</v>
      </c>
      <c r="D240" s="12"/>
      <c r="E240" s="13"/>
      <c r="F240" s="13">
        <f t="shared" si="81"/>
        <v>8.249999999999999E-2</v>
      </c>
      <c r="G240" s="40">
        <f t="shared" si="85"/>
        <v>0.03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86"/>
        <v>5.9499999999999997E-2</v>
      </c>
    </row>
    <row r="241" spans="1:23" outlineLevel="2">
      <c r="A241" s="2" t="s">
        <v>11</v>
      </c>
      <c r="B241" s="18">
        <v>0.09</v>
      </c>
      <c r="C241" s="12">
        <f t="shared" si="87"/>
        <v>7.5375000000000008E-3</v>
      </c>
      <c r="D241" s="12"/>
      <c r="E241" s="13"/>
      <c r="F241" s="13">
        <f t="shared" si="81"/>
        <v>7.4999999999999997E-3</v>
      </c>
      <c r="G241" s="40">
        <f t="shared" si="85"/>
        <v>8.4375000000000006E-3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86"/>
        <v>7.8250000000000004E-3</v>
      </c>
    </row>
    <row r="242" spans="1:23" outlineLevel="2">
      <c r="A242" s="2" t="s">
        <v>12</v>
      </c>
      <c r="B242" s="18">
        <v>0.11</v>
      </c>
      <c r="C242" s="12">
        <f t="shared" si="87"/>
        <v>1.8425E-2</v>
      </c>
      <c r="D242" s="12"/>
      <c r="E242" s="13"/>
      <c r="F242" s="13">
        <f t="shared" si="81"/>
        <v>1.375E-2</v>
      </c>
      <c r="G242" s="40">
        <f t="shared" si="85"/>
        <v>2.0625000000000001E-2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86"/>
        <v>1.7600000000000001E-2</v>
      </c>
    </row>
    <row r="243" spans="1:23" outlineLevel="2">
      <c r="A243" s="2" t="s">
        <v>13</v>
      </c>
      <c r="B243" s="18">
        <v>0.05</v>
      </c>
      <c r="C243" s="12">
        <f t="shared" si="87"/>
        <v>3.7500000000000006E-2</v>
      </c>
      <c r="D243" s="12"/>
      <c r="E243" s="13"/>
      <c r="F243" s="13">
        <f t="shared" si="81"/>
        <v>5.000000000000001E-2</v>
      </c>
      <c r="G243" s="40">
        <f t="shared" si="85"/>
        <v>3.3749999999999995E-2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86"/>
        <v>4.0416666666666677E-2</v>
      </c>
    </row>
    <row r="244" spans="1:23" outlineLevel="2">
      <c r="A244" s="2" t="s">
        <v>14</v>
      </c>
      <c r="B244" s="18">
        <v>7.0000000000000007E-2</v>
      </c>
      <c r="C244" s="12">
        <f t="shared" si="87"/>
        <v>3.5000000000000003E-2</v>
      </c>
      <c r="D244" s="12"/>
      <c r="E244" s="13"/>
      <c r="F244" s="13">
        <f t="shared" si="81"/>
        <v>3.5000000000000003E-2</v>
      </c>
      <c r="G244" s="40">
        <f t="shared" si="85"/>
        <v>3.5000000000000003E-2</v>
      </c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86"/>
        <v>3.5000000000000003E-2</v>
      </c>
    </row>
    <row r="245" spans="1:23" outlineLevel="2">
      <c r="A245" s="2" t="s">
        <v>15</v>
      </c>
      <c r="B245" s="18">
        <v>7.0000000000000007E-2</v>
      </c>
      <c r="C245" s="12">
        <f t="shared" si="87"/>
        <v>2.2312499999999989E-2</v>
      </c>
      <c r="D245" s="12"/>
      <c r="E245" s="13"/>
      <c r="F245" s="13">
        <f t="shared" si="81"/>
        <v>4.2857142857142858E-2</v>
      </c>
      <c r="G245" s="40">
        <f t="shared" si="85"/>
        <v>2.4500000000000001E-2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86"/>
        <v>2.9889880952380949E-2</v>
      </c>
    </row>
    <row r="246" spans="1:23" outlineLevel="2">
      <c r="A246" s="2" t="s">
        <v>16</v>
      </c>
      <c r="B246" s="18">
        <v>0.18</v>
      </c>
      <c r="C246" s="12">
        <f t="shared" si="87"/>
        <v>0.09</v>
      </c>
      <c r="D246" s="12"/>
      <c r="E246" s="13"/>
      <c r="F246" s="13">
        <f t="shared" si="81"/>
        <v>0.09</v>
      </c>
      <c r="G246" s="40">
        <f t="shared" si="85"/>
        <v>0.09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86"/>
        <v>9.0000000000000011E-2</v>
      </c>
    </row>
    <row r="247" spans="1:23" s="5" customFormat="1" outlineLevel="1">
      <c r="A247" s="3" t="s">
        <v>17</v>
      </c>
      <c r="B247" s="16">
        <f>SUM(B237:B246)</f>
        <v>1</v>
      </c>
      <c r="C247" s="16">
        <f t="shared" ref="C247:M247" si="88">SUM(C237:C246)</f>
        <v>0.32339499999999999</v>
      </c>
      <c r="D247" s="16">
        <f t="shared" si="88"/>
        <v>0</v>
      </c>
      <c r="E247" s="16">
        <f t="shared" si="88"/>
        <v>0</v>
      </c>
      <c r="F247" s="16">
        <f t="shared" si="88"/>
        <v>0.36910714285714286</v>
      </c>
      <c r="G247" s="16">
        <f t="shared" si="88"/>
        <v>0.2841515</v>
      </c>
      <c r="H247" s="16">
        <f t="shared" si="88"/>
        <v>0</v>
      </c>
      <c r="I247" s="16">
        <f t="shared" si="88"/>
        <v>0</v>
      </c>
      <c r="J247" s="16">
        <f t="shared" si="88"/>
        <v>0</v>
      </c>
      <c r="K247" s="16">
        <f t="shared" si="88"/>
        <v>0</v>
      </c>
      <c r="L247" s="16">
        <f t="shared" si="88"/>
        <v>0</v>
      </c>
      <c r="M247" s="16">
        <f t="shared" si="88"/>
        <v>0</v>
      </c>
      <c r="N247" s="16">
        <v>0.64870000000000005</v>
      </c>
      <c r="O247" s="16">
        <f t="shared" ref="O247:W247" si="89">SUM(O237:O246)</f>
        <v>0</v>
      </c>
      <c r="P247" s="16">
        <f t="shared" si="89"/>
        <v>0</v>
      </c>
      <c r="Q247" s="16">
        <f t="shared" si="89"/>
        <v>0</v>
      </c>
      <c r="R247" s="16">
        <f t="shared" si="89"/>
        <v>0</v>
      </c>
      <c r="S247" s="16">
        <f t="shared" si="89"/>
        <v>0</v>
      </c>
      <c r="T247" s="16">
        <f t="shared" si="89"/>
        <v>0</v>
      </c>
      <c r="U247" s="16">
        <f t="shared" si="89"/>
        <v>0</v>
      </c>
      <c r="V247" s="16">
        <f t="shared" si="89"/>
        <v>0</v>
      </c>
      <c r="W247" s="16">
        <f t="shared" si="89"/>
        <v>0.32555121428571432</v>
      </c>
    </row>
    <row r="248" spans="1:23">
      <c r="A248" s="3" t="s">
        <v>37</v>
      </c>
      <c r="B248" s="16">
        <f>0.5*B236+0.5*B247</f>
        <v>1</v>
      </c>
      <c r="C248" s="16">
        <f t="shared" ref="C248:M248" si="90">0.5*C236+0.5*C247</f>
        <v>0.47178500000000001</v>
      </c>
      <c r="D248" s="16">
        <f t="shared" si="90"/>
        <v>0</v>
      </c>
      <c r="E248" s="16">
        <f t="shared" si="90"/>
        <v>0</v>
      </c>
      <c r="F248" s="16">
        <f t="shared" si="90"/>
        <v>0.45857796167247389</v>
      </c>
      <c r="G248" s="16">
        <f t="shared" si="90"/>
        <v>0.41574200000000006</v>
      </c>
      <c r="H248" s="16">
        <f t="shared" si="90"/>
        <v>0</v>
      </c>
      <c r="I248" s="16">
        <f t="shared" si="90"/>
        <v>0</v>
      </c>
      <c r="J248" s="16">
        <f t="shared" si="90"/>
        <v>0</v>
      </c>
      <c r="K248" s="16">
        <f t="shared" si="90"/>
        <v>0</v>
      </c>
      <c r="L248" s="16">
        <f t="shared" si="90"/>
        <v>0</v>
      </c>
      <c r="M248" s="16">
        <f t="shared" si="90"/>
        <v>0</v>
      </c>
      <c r="N248" s="16">
        <v>0.82435000000000003</v>
      </c>
      <c r="O248" s="16">
        <f t="shared" ref="O248:W248" si="91">0.5*O236+0.5*O247</f>
        <v>0</v>
      </c>
      <c r="P248" s="16">
        <f t="shared" si="91"/>
        <v>0</v>
      </c>
      <c r="Q248" s="16">
        <f t="shared" si="91"/>
        <v>0</v>
      </c>
      <c r="R248" s="16">
        <f t="shared" si="91"/>
        <v>0</v>
      </c>
      <c r="S248" s="16">
        <f t="shared" si="91"/>
        <v>0</v>
      </c>
      <c r="T248" s="16">
        <f t="shared" si="91"/>
        <v>0</v>
      </c>
      <c r="U248" s="16">
        <f t="shared" si="91"/>
        <v>0</v>
      </c>
      <c r="V248" s="16">
        <f t="shared" si="91"/>
        <v>0</v>
      </c>
      <c r="W248" s="16">
        <f t="shared" si="91"/>
        <v>0.44870165389082467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outlineLevel="2">
      <c r="A251" s="2" t="s">
        <v>38</v>
      </c>
      <c r="B251" s="18">
        <v>0.33</v>
      </c>
      <c r="C251" s="12">
        <f>C4*C109*C130/B251/B251</f>
        <v>0.33</v>
      </c>
      <c r="D251" s="12"/>
      <c r="E251" s="13"/>
      <c r="F251" s="30">
        <f>F4*F109*F130/B130/B109</f>
        <v>0.33</v>
      </c>
      <c r="G251" s="30">
        <f>G4*G109*G130/B130/B109</f>
        <v>0.33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outlineLevel="2">
      <c r="A252" s="2" t="s">
        <v>2</v>
      </c>
      <c r="B252" s="18">
        <v>0.18</v>
      </c>
      <c r="C252" s="12">
        <f t="shared" ref="C252:C255" si="92">C5*C110*C131/B252/B252</f>
        <v>0.16200000000000001</v>
      </c>
      <c r="D252" s="12"/>
      <c r="E252" s="13"/>
      <c r="F252" s="30">
        <f t="shared" ref="F252:F266" si="93">F5*F110*F131/B131/B110</f>
        <v>0.15</v>
      </c>
      <c r="G252" s="30">
        <f>G5*G110*G131/B131/B110</f>
        <v>0.15732000000000002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94">AVERAGE(C252:V252)</f>
        <v>0.15644</v>
      </c>
    </row>
    <row r="253" spans="1:23" outlineLevel="2">
      <c r="A253" s="2" t="s">
        <v>3</v>
      </c>
      <c r="B253" s="18">
        <v>0.08</v>
      </c>
      <c r="C253" s="12">
        <f t="shared" si="92"/>
        <v>8.0000000000000016E-2</v>
      </c>
      <c r="D253" s="12"/>
      <c r="E253" s="13"/>
      <c r="F253" s="30">
        <f t="shared" si="93"/>
        <v>8.0000000000000016E-2</v>
      </c>
      <c r="G253" s="30">
        <f>G6*G111*G132/B132/B111</f>
        <v>8.0000000000000016E-2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94"/>
        <v>8.0000000000000016E-2</v>
      </c>
    </row>
    <row r="254" spans="1:23" outlineLevel="2">
      <c r="A254" s="2" t="s">
        <v>4</v>
      </c>
      <c r="B254" s="18">
        <v>0.41</v>
      </c>
      <c r="C254" s="12">
        <f t="shared" si="92"/>
        <v>0.38950000000000012</v>
      </c>
      <c r="D254" s="12"/>
      <c r="E254" s="13"/>
      <c r="F254" s="30">
        <f t="shared" si="93"/>
        <v>0.31609756097560976</v>
      </c>
      <c r="G254" s="30">
        <f>G7*G112*G133/B133/B112</f>
        <v>0.37002500000000005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94"/>
        <v>0.35854085365853666</v>
      </c>
    </row>
    <row r="255" spans="1:23" outlineLevel="2">
      <c r="A255" s="2" t="s">
        <v>5</v>
      </c>
      <c r="B255" s="18">
        <v>0</v>
      </c>
      <c r="C255" s="12">
        <v>0</v>
      </c>
      <c r="D255" s="12"/>
      <c r="E255" s="13"/>
      <c r="F255" s="30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94"/>
        <v>0</v>
      </c>
    </row>
    <row r="256" spans="1:23" s="5" customFormat="1" outlineLevel="1">
      <c r="A256" s="3" t="s">
        <v>6</v>
      </c>
      <c r="B256" s="16">
        <f t="shared" ref="B256:M256" si="95">SUM(B251:B255)</f>
        <v>1</v>
      </c>
      <c r="C256" s="16">
        <f t="shared" si="95"/>
        <v>0.96150000000000024</v>
      </c>
      <c r="D256" s="16">
        <f t="shared" si="95"/>
        <v>0</v>
      </c>
      <c r="E256" s="16">
        <f t="shared" si="95"/>
        <v>0</v>
      </c>
      <c r="F256" s="16">
        <f t="shared" si="95"/>
        <v>0.87609756097560987</v>
      </c>
      <c r="G256" s="16">
        <f t="shared" si="95"/>
        <v>0.93734500000000009</v>
      </c>
      <c r="H256" s="16">
        <f t="shared" si="95"/>
        <v>0</v>
      </c>
      <c r="I256" s="16">
        <f t="shared" si="95"/>
        <v>0</v>
      </c>
      <c r="J256" s="16">
        <f t="shared" si="95"/>
        <v>0</v>
      </c>
      <c r="K256" s="16">
        <f t="shared" si="95"/>
        <v>0</v>
      </c>
      <c r="L256" s="16">
        <f t="shared" si="95"/>
        <v>0</v>
      </c>
      <c r="M256" s="16">
        <f t="shared" si="95"/>
        <v>0</v>
      </c>
      <c r="N256" s="16">
        <v>1</v>
      </c>
      <c r="O256" s="16">
        <f t="shared" ref="O256:W256" si="96">SUM(O251:O255)</f>
        <v>0</v>
      </c>
      <c r="P256" s="16">
        <f t="shared" si="96"/>
        <v>0</v>
      </c>
      <c r="Q256" s="16">
        <f t="shared" si="96"/>
        <v>0</v>
      </c>
      <c r="R256" s="16">
        <f t="shared" si="96"/>
        <v>0</v>
      </c>
      <c r="S256" s="16">
        <f t="shared" si="96"/>
        <v>0</v>
      </c>
      <c r="T256" s="16">
        <f t="shared" si="96"/>
        <v>0</v>
      </c>
      <c r="U256" s="16">
        <f t="shared" si="96"/>
        <v>0</v>
      </c>
      <c r="V256" s="16">
        <f t="shared" si="96"/>
        <v>0</v>
      </c>
      <c r="W256" s="16">
        <f t="shared" si="96"/>
        <v>0.92498085365853666</v>
      </c>
    </row>
    <row r="257" spans="1:23" outlineLevel="2">
      <c r="A257" s="2" t="s">
        <v>7</v>
      </c>
      <c r="B257" s="18">
        <v>0.04</v>
      </c>
      <c r="C257" s="12">
        <f>C10*C115*C136/B257/B257</f>
        <v>1.52E-2</v>
      </c>
      <c r="D257" s="12"/>
      <c r="E257" s="13"/>
      <c r="F257" s="30">
        <f t="shared" si="93"/>
        <v>2.0000000000000004E-2</v>
      </c>
      <c r="G257" s="30">
        <f t="shared" ref="G257:G266" si="97">G10*G115*G136/B136/B115</f>
        <v>1.602E-2</v>
      </c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98">AVERAGE(C257:V257)</f>
        <v>1.7073333333333333E-2</v>
      </c>
    </row>
    <row r="258" spans="1:23" outlineLevel="2">
      <c r="A258" s="2" t="s">
        <v>8</v>
      </c>
      <c r="B258" s="18">
        <v>0.04</v>
      </c>
      <c r="C258" s="12">
        <f t="shared" ref="C258:C266" si="99">C11*C116*C137/B258/B258</f>
        <v>2.0000000000000004E-2</v>
      </c>
      <c r="D258" s="12"/>
      <c r="E258" s="13"/>
      <c r="F258" s="30">
        <f t="shared" si="93"/>
        <v>2.0000000000000004E-2</v>
      </c>
      <c r="G258" s="30">
        <f t="shared" si="97"/>
        <v>2.0000000000000004E-2</v>
      </c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98"/>
        <v>2.0000000000000004E-2</v>
      </c>
    </row>
    <row r="259" spans="1:23" outlineLevel="2">
      <c r="A259" s="2" t="s">
        <v>9</v>
      </c>
      <c r="B259" s="18">
        <v>0.11</v>
      </c>
      <c r="C259" s="12">
        <f t="shared" si="99"/>
        <v>5.5E-2</v>
      </c>
      <c r="D259" s="12"/>
      <c r="E259" s="13"/>
      <c r="F259" s="30">
        <f t="shared" si="93"/>
        <v>5.5E-2</v>
      </c>
      <c r="G259" s="30">
        <f t="shared" si="97"/>
        <v>4.1250000000000002E-2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98"/>
        <v>5.0416666666666665E-2</v>
      </c>
    </row>
    <row r="260" spans="1:23" outlineLevel="2">
      <c r="A260" s="2" t="s">
        <v>10</v>
      </c>
      <c r="B260" s="18">
        <v>0.24</v>
      </c>
      <c r="C260" s="12">
        <f t="shared" si="99"/>
        <v>0.13200000000000001</v>
      </c>
      <c r="D260" s="12"/>
      <c r="E260" s="13"/>
      <c r="F260" s="30">
        <f t="shared" si="93"/>
        <v>0.18</v>
      </c>
      <c r="G260" s="30">
        <f t="shared" si="97"/>
        <v>0.12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98"/>
        <v>0.14399999999999999</v>
      </c>
    </row>
    <row r="261" spans="1:23" outlineLevel="2">
      <c r="A261" s="2" t="s">
        <v>11</v>
      </c>
      <c r="B261" s="18">
        <v>0.09</v>
      </c>
      <c r="C261" s="12">
        <f t="shared" si="99"/>
        <v>3.0150000000000003E-2</v>
      </c>
      <c r="D261" s="12"/>
      <c r="E261" s="13"/>
      <c r="F261" s="30">
        <f t="shared" si="93"/>
        <v>0.03</v>
      </c>
      <c r="G261" s="30">
        <f t="shared" si="97"/>
        <v>3.3750000000000002E-2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98"/>
        <v>3.1300000000000001E-2</v>
      </c>
    </row>
    <row r="262" spans="1:23" outlineLevel="2">
      <c r="A262" s="2" t="s">
        <v>12</v>
      </c>
      <c r="B262" s="18">
        <v>0.11</v>
      </c>
      <c r="C262" s="12">
        <f t="shared" si="99"/>
        <v>3.6850000000000001E-2</v>
      </c>
      <c r="D262" s="12"/>
      <c r="E262" s="13"/>
      <c r="F262" s="30">
        <f t="shared" si="93"/>
        <v>2.75E-2</v>
      </c>
      <c r="G262" s="30">
        <f t="shared" si="97"/>
        <v>4.1250000000000002E-2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98"/>
        <v>3.5200000000000002E-2</v>
      </c>
    </row>
    <row r="263" spans="1:23" outlineLevel="2">
      <c r="A263" s="2" t="s">
        <v>13</v>
      </c>
      <c r="B263" s="18">
        <v>0.05</v>
      </c>
      <c r="C263" s="12">
        <f t="shared" si="99"/>
        <v>5.000000000000001E-2</v>
      </c>
      <c r="D263" s="12"/>
      <c r="E263" s="13"/>
      <c r="F263" s="30">
        <f t="shared" si="93"/>
        <v>5.000000000000001E-2</v>
      </c>
      <c r="G263" s="30">
        <f t="shared" si="97"/>
        <v>3.7499999999999999E-2</v>
      </c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98"/>
        <v>4.5833333333333337E-2</v>
      </c>
    </row>
    <row r="264" spans="1:23" outlineLevel="2">
      <c r="A264" s="2" t="s">
        <v>14</v>
      </c>
      <c r="B264" s="18">
        <v>7.0000000000000007E-2</v>
      </c>
      <c r="C264" s="12">
        <f t="shared" si="99"/>
        <v>7.0000000000000007E-2</v>
      </c>
      <c r="D264" s="12"/>
      <c r="E264" s="13"/>
      <c r="F264" s="30">
        <f t="shared" si="93"/>
        <v>7.0000000000000007E-2</v>
      </c>
      <c r="G264" s="30">
        <f t="shared" si="97"/>
        <v>7.0000000000000007E-2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98"/>
        <v>7.0000000000000007E-2</v>
      </c>
    </row>
    <row r="265" spans="1:23" outlineLevel="2">
      <c r="A265" s="2" t="s">
        <v>15</v>
      </c>
      <c r="B265" s="18">
        <v>7.0000000000000007E-2</v>
      </c>
      <c r="C265" s="12">
        <f t="shared" si="99"/>
        <v>2.9749999999999992E-2</v>
      </c>
      <c r="D265" s="12"/>
      <c r="E265" s="13"/>
      <c r="F265" s="30">
        <f t="shared" si="93"/>
        <v>6.0000000000000005E-2</v>
      </c>
      <c r="G265" s="30">
        <f t="shared" si="97"/>
        <v>4.9000000000000002E-2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98"/>
        <v>4.6249999999999993E-2</v>
      </c>
    </row>
    <row r="266" spans="1:23" outlineLevel="2">
      <c r="A266" s="2" t="s">
        <v>16</v>
      </c>
      <c r="B266" s="18">
        <v>0.18</v>
      </c>
      <c r="C266" s="12">
        <f t="shared" si="99"/>
        <v>0.18</v>
      </c>
      <c r="D266" s="12"/>
      <c r="E266" s="13"/>
      <c r="F266" s="30">
        <f t="shared" si="93"/>
        <v>0.18</v>
      </c>
      <c r="G266" s="30">
        <f t="shared" si="97"/>
        <v>0.18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98"/>
        <v>0.18000000000000002</v>
      </c>
    </row>
    <row r="267" spans="1:23" s="5" customFormat="1" outlineLevel="1">
      <c r="A267" s="3" t="s">
        <v>17</v>
      </c>
      <c r="B267" s="16">
        <f>SUM(B257:B266)</f>
        <v>1</v>
      </c>
      <c r="C267" s="16">
        <f t="shared" ref="C267:M267" si="100">SUM(C257:C266)</f>
        <v>0.61895</v>
      </c>
      <c r="D267" s="16">
        <f t="shared" si="100"/>
        <v>0</v>
      </c>
      <c r="E267" s="16">
        <f t="shared" si="100"/>
        <v>0</v>
      </c>
      <c r="F267" s="16">
        <f t="shared" si="100"/>
        <v>0.69250000000000012</v>
      </c>
      <c r="G267" s="16">
        <f t="shared" si="100"/>
        <v>0.60877000000000003</v>
      </c>
      <c r="H267" s="16">
        <f t="shared" si="100"/>
        <v>0</v>
      </c>
      <c r="I267" s="16">
        <f t="shared" si="100"/>
        <v>0</v>
      </c>
      <c r="J267" s="16">
        <f t="shared" si="100"/>
        <v>0</v>
      </c>
      <c r="K267" s="16">
        <f t="shared" si="100"/>
        <v>0</v>
      </c>
      <c r="L267" s="16">
        <f t="shared" si="100"/>
        <v>0</v>
      </c>
      <c r="M267" s="16">
        <f t="shared" si="100"/>
        <v>0</v>
      </c>
      <c r="N267" s="16">
        <v>0.64870000000000005</v>
      </c>
      <c r="O267" s="16">
        <f t="shared" ref="O267:W267" si="101">SUM(O257:O266)</f>
        <v>0</v>
      </c>
      <c r="P267" s="16">
        <f t="shared" si="101"/>
        <v>0</v>
      </c>
      <c r="Q267" s="16">
        <f t="shared" si="101"/>
        <v>0</v>
      </c>
      <c r="R267" s="16">
        <f t="shared" si="101"/>
        <v>0</v>
      </c>
      <c r="S267" s="16">
        <f t="shared" si="101"/>
        <v>0</v>
      </c>
      <c r="T267" s="16">
        <f t="shared" si="101"/>
        <v>0</v>
      </c>
      <c r="U267" s="16">
        <f t="shared" si="101"/>
        <v>0</v>
      </c>
      <c r="V267" s="16">
        <f t="shared" si="101"/>
        <v>0</v>
      </c>
      <c r="W267" s="16">
        <f t="shared" si="101"/>
        <v>0.64007333333333338</v>
      </c>
    </row>
    <row r="268" spans="1:23">
      <c r="A268" s="3" t="s">
        <v>37</v>
      </c>
      <c r="B268" s="16">
        <f>0.5*B256+0.5*B267</f>
        <v>1</v>
      </c>
      <c r="C268" s="16">
        <f t="shared" ref="C268:M268" si="102">0.5*C256+0.5*C267</f>
        <v>0.79022500000000018</v>
      </c>
      <c r="D268" s="16">
        <f t="shared" si="102"/>
        <v>0</v>
      </c>
      <c r="E268" s="16">
        <f t="shared" si="102"/>
        <v>0</v>
      </c>
      <c r="F268" s="16">
        <f t="shared" si="102"/>
        <v>0.78429878048780499</v>
      </c>
      <c r="G268" s="16">
        <f t="shared" si="102"/>
        <v>0.77305750000000006</v>
      </c>
      <c r="H268" s="16">
        <f t="shared" si="102"/>
        <v>0</v>
      </c>
      <c r="I268" s="16">
        <f t="shared" si="102"/>
        <v>0</v>
      </c>
      <c r="J268" s="16">
        <f t="shared" si="102"/>
        <v>0</v>
      </c>
      <c r="K268" s="16">
        <f t="shared" si="102"/>
        <v>0</v>
      </c>
      <c r="L268" s="16">
        <f t="shared" si="102"/>
        <v>0</v>
      </c>
      <c r="M268" s="16">
        <f t="shared" si="102"/>
        <v>0</v>
      </c>
      <c r="N268" s="16">
        <v>0.82435000000000003</v>
      </c>
      <c r="O268" s="16">
        <f t="shared" ref="O268:W268" si="103">0.5*O256+0.5*O267</f>
        <v>0</v>
      </c>
      <c r="P268" s="16">
        <f t="shared" si="103"/>
        <v>0</v>
      </c>
      <c r="Q268" s="16">
        <f t="shared" si="103"/>
        <v>0</v>
      </c>
      <c r="R268" s="16">
        <f t="shared" si="103"/>
        <v>0</v>
      </c>
      <c r="S268" s="16">
        <f t="shared" si="103"/>
        <v>0</v>
      </c>
      <c r="T268" s="16">
        <f t="shared" si="103"/>
        <v>0</v>
      </c>
      <c r="U268" s="16">
        <f t="shared" si="103"/>
        <v>0</v>
      </c>
      <c r="V268" s="16">
        <f t="shared" si="103"/>
        <v>0</v>
      </c>
      <c r="W268" s="16">
        <f t="shared" si="103"/>
        <v>0.78252709349593497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outlineLevel="2">
      <c r="A271" s="2" t="s">
        <v>38</v>
      </c>
      <c r="B271" s="18">
        <v>0.33</v>
      </c>
      <c r="C271" s="12">
        <f>C4*C88/B271</f>
        <v>0.33</v>
      </c>
      <c r="D271" s="12"/>
      <c r="E271" s="13"/>
      <c r="F271" s="30">
        <f>F4*F88/B88</f>
        <v>0.33</v>
      </c>
      <c r="G271" s="30">
        <f>G4*G88/B88</f>
        <v>0.33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outlineLevel="2">
      <c r="A272" s="2" t="s">
        <v>2</v>
      </c>
      <c r="B272" s="18">
        <v>0.18</v>
      </c>
      <c r="C272" s="12">
        <f t="shared" ref="C272:C274" si="104">C5*C89/B272</f>
        <v>0.18</v>
      </c>
      <c r="D272" s="12"/>
      <c r="E272" s="13"/>
      <c r="F272" s="30">
        <f t="shared" ref="F272:F286" si="105">F5*F89/B89</f>
        <v>0.18</v>
      </c>
      <c r="G272" s="30">
        <f>G5*G89/B89</f>
        <v>0.1656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106">AVERAGE(C272:V272)</f>
        <v>0.17519999999999999</v>
      </c>
    </row>
    <row r="273" spans="1:23" outlineLevel="2">
      <c r="A273" s="2" t="s">
        <v>3</v>
      </c>
      <c r="B273" s="18">
        <v>0.08</v>
      </c>
      <c r="C273" s="12">
        <f t="shared" si="104"/>
        <v>0.08</v>
      </c>
      <c r="D273" s="12"/>
      <c r="E273" s="13"/>
      <c r="F273" s="30">
        <f t="shared" si="105"/>
        <v>0.08</v>
      </c>
      <c r="G273" s="30">
        <f>G6*G90/B90</f>
        <v>0.08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06"/>
        <v>0.08</v>
      </c>
    </row>
    <row r="274" spans="1:23" outlineLevel="2">
      <c r="A274" s="2" t="s">
        <v>4</v>
      </c>
      <c r="B274" s="18">
        <v>0.41</v>
      </c>
      <c r="C274" s="12">
        <f t="shared" si="104"/>
        <v>0.41</v>
      </c>
      <c r="D274" s="12"/>
      <c r="E274" s="13"/>
      <c r="F274" s="30">
        <f t="shared" si="105"/>
        <v>0.36</v>
      </c>
      <c r="G274" s="30">
        <f>G7*G91/B91</f>
        <v>0.41</v>
      </c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106"/>
        <v>0.39333333333333331</v>
      </c>
    </row>
    <row r="275" spans="1:23" outlineLevel="2">
      <c r="A275" s="2" t="s">
        <v>5</v>
      </c>
      <c r="B275" s="18">
        <v>0</v>
      </c>
      <c r="C275" s="12">
        <v>0</v>
      </c>
      <c r="D275" s="12"/>
      <c r="E275" s="13"/>
      <c r="F275" s="30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106"/>
        <v>0</v>
      </c>
    </row>
    <row r="276" spans="1:23" s="5" customFormat="1" outlineLevel="1">
      <c r="A276" s="3" t="s">
        <v>6</v>
      </c>
      <c r="B276" s="16">
        <f t="shared" ref="B276:M276" si="107">SUM(B271:B275)</f>
        <v>1</v>
      </c>
      <c r="C276" s="16">
        <f t="shared" si="107"/>
        <v>1</v>
      </c>
      <c r="D276" s="16">
        <f t="shared" si="107"/>
        <v>0</v>
      </c>
      <c r="E276" s="16">
        <f t="shared" si="107"/>
        <v>0</v>
      </c>
      <c r="F276" s="16">
        <f t="shared" si="107"/>
        <v>0.95</v>
      </c>
      <c r="G276" s="16">
        <f t="shared" si="107"/>
        <v>0.98560000000000003</v>
      </c>
      <c r="H276" s="16">
        <f t="shared" si="107"/>
        <v>0</v>
      </c>
      <c r="I276" s="16">
        <f t="shared" si="107"/>
        <v>0</v>
      </c>
      <c r="J276" s="16">
        <f t="shared" si="107"/>
        <v>0</v>
      </c>
      <c r="K276" s="16">
        <f t="shared" si="107"/>
        <v>0</v>
      </c>
      <c r="L276" s="16">
        <f t="shared" si="107"/>
        <v>0</v>
      </c>
      <c r="M276" s="16">
        <f t="shared" si="107"/>
        <v>0</v>
      </c>
      <c r="N276" s="16">
        <v>1</v>
      </c>
      <c r="O276" s="16">
        <f t="shared" ref="O276:W276" si="108">SUM(O271:O275)</f>
        <v>0</v>
      </c>
      <c r="P276" s="16">
        <f t="shared" si="108"/>
        <v>0</v>
      </c>
      <c r="Q276" s="16">
        <f t="shared" si="108"/>
        <v>0</v>
      </c>
      <c r="R276" s="16">
        <f t="shared" si="108"/>
        <v>0</v>
      </c>
      <c r="S276" s="16">
        <f t="shared" si="108"/>
        <v>0</v>
      </c>
      <c r="T276" s="16">
        <f t="shared" si="108"/>
        <v>0</v>
      </c>
      <c r="U276" s="16">
        <f t="shared" si="108"/>
        <v>0</v>
      </c>
      <c r="V276" s="16">
        <f t="shared" si="108"/>
        <v>0</v>
      </c>
      <c r="W276" s="16">
        <f t="shared" si="108"/>
        <v>0.97853333333333326</v>
      </c>
    </row>
    <row r="277" spans="1:23" outlineLevel="2">
      <c r="A277" s="2" t="s">
        <v>7</v>
      </c>
      <c r="B277" s="18">
        <v>0.04</v>
      </c>
      <c r="C277" s="12">
        <f>C10*C94/B277</f>
        <v>0.02</v>
      </c>
      <c r="D277" s="12"/>
      <c r="E277" s="13"/>
      <c r="F277" s="30">
        <f t="shared" si="105"/>
        <v>0.02</v>
      </c>
      <c r="G277" s="30">
        <f t="shared" ref="G277:G286" si="109">G10*G94/B94</f>
        <v>0.02</v>
      </c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110">AVERAGE(C277:V277)</f>
        <v>0.02</v>
      </c>
    </row>
    <row r="278" spans="1:23" outlineLevel="2">
      <c r="A278" s="2" t="s">
        <v>8</v>
      </c>
      <c r="B278" s="18">
        <v>0.04</v>
      </c>
      <c r="C278" s="12">
        <f t="shared" ref="C278:C286" si="111">C11*C95/B278</f>
        <v>0.02</v>
      </c>
      <c r="D278" s="12"/>
      <c r="E278" s="13"/>
      <c r="F278" s="30">
        <f t="shared" si="105"/>
        <v>0.02</v>
      </c>
      <c r="G278" s="30">
        <f t="shared" si="109"/>
        <v>0.02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110"/>
        <v>0.02</v>
      </c>
    </row>
    <row r="279" spans="1:23" outlineLevel="2">
      <c r="A279" s="2" t="s">
        <v>9</v>
      </c>
      <c r="B279" s="18">
        <v>0.11</v>
      </c>
      <c r="C279" s="12">
        <f t="shared" si="111"/>
        <v>5.5E-2</v>
      </c>
      <c r="D279" s="12"/>
      <c r="E279" s="13"/>
      <c r="F279" s="30">
        <f t="shared" si="105"/>
        <v>5.5E-2</v>
      </c>
      <c r="G279" s="30">
        <f t="shared" si="109"/>
        <v>5.5E-2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110"/>
        <v>5.5E-2</v>
      </c>
    </row>
    <row r="280" spans="1:23" outlineLevel="2">
      <c r="A280" s="2" t="s">
        <v>10</v>
      </c>
      <c r="B280" s="18">
        <v>0.24</v>
      </c>
      <c r="C280" s="12">
        <f t="shared" si="111"/>
        <v>0.13200000000000001</v>
      </c>
      <c r="D280" s="12"/>
      <c r="E280" s="13"/>
      <c r="F280" s="30">
        <f t="shared" si="105"/>
        <v>0.16499999999999998</v>
      </c>
      <c r="G280" s="30">
        <f t="shared" si="109"/>
        <v>0.06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10"/>
        <v>0.11899999999999999</v>
      </c>
    </row>
    <row r="281" spans="1:23" outlineLevel="2">
      <c r="A281" s="2" t="s">
        <v>11</v>
      </c>
      <c r="B281" s="18">
        <v>0.09</v>
      </c>
      <c r="C281" s="12">
        <f t="shared" si="111"/>
        <v>2.2499999999999999E-2</v>
      </c>
      <c r="D281" s="12"/>
      <c r="E281" s="13"/>
      <c r="F281" s="30">
        <f t="shared" si="105"/>
        <v>0.03</v>
      </c>
      <c r="G281" s="30">
        <f t="shared" si="109"/>
        <v>2.2499999999999999E-2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10"/>
        <v>2.4999999999999998E-2</v>
      </c>
    </row>
    <row r="282" spans="1:23" outlineLevel="2">
      <c r="A282" s="2" t="s">
        <v>12</v>
      </c>
      <c r="B282" s="18">
        <v>0.11</v>
      </c>
      <c r="C282" s="12">
        <f t="shared" si="111"/>
        <v>5.5E-2</v>
      </c>
      <c r="D282" s="12"/>
      <c r="E282" s="13"/>
      <c r="F282" s="30">
        <f t="shared" si="105"/>
        <v>5.5E-2</v>
      </c>
      <c r="G282" s="30">
        <f t="shared" si="109"/>
        <v>5.5E-2</v>
      </c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110"/>
        <v>5.5E-2</v>
      </c>
    </row>
    <row r="283" spans="1:23" outlineLevel="2">
      <c r="A283" s="2" t="s">
        <v>13</v>
      </c>
      <c r="B283" s="18">
        <v>0.05</v>
      </c>
      <c r="C283" s="12">
        <f t="shared" si="111"/>
        <v>3.7499999999999999E-2</v>
      </c>
      <c r="D283" s="12"/>
      <c r="E283" s="13"/>
      <c r="F283" s="30">
        <f t="shared" si="105"/>
        <v>5.000000000000001E-2</v>
      </c>
      <c r="G283" s="30">
        <f t="shared" si="109"/>
        <v>3.3749999999999995E-2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110"/>
        <v>4.0416666666666663E-2</v>
      </c>
    </row>
    <row r="284" spans="1:23" outlineLevel="2">
      <c r="A284" s="2" t="s">
        <v>14</v>
      </c>
      <c r="B284" s="18">
        <v>7.0000000000000007E-2</v>
      </c>
      <c r="C284" s="12">
        <f t="shared" si="111"/>
        <v>7.0000000000000007E-2</v>
      </c>
      <c r="D284" s="12"/>
      <c r="E284" s="13"/>
      <c r="F284" s="30">
        <f t="shared" si="105"/>
        <v>7.0000000000000007E-2</v>
      </c>
      <c r="G284" s="30">
        <f t="shared" si="109"/>
        <v>7.0000000000000007E-2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10"/>
        <v>7.0000000000000007E-2</v>
      </c>
    </row>
    <row r="285" spans="1:23" outlineLevel="2">
      <c r="A285" s="2" t="s">
        <v>15</v>
      </c>
      <c r="B285" s="18">
        <v>7.0000000000000007E-2</v>
      </c>
      <c r="C285" s="12">
        <f t="shared" si="111"/>
        <v>2.6249999999999999E-2</v>
      </c>
      <c r="D285" s="12"/>
      <c r="E285" s="13"/>
      <c r="F285" s="30">
        <f t="shared" si="105"/>
        <v>0.05</v>
      </c>
      <c r="G285" s="30">
        <f t="shared" si="109"/>
        <v>3.5000000000000003E-2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10"/>
        <v>3.7083333333333336E-2</v>
      </c>
    </row>
    <row r="286" spans="1:23" outlineLevel="2">
      <c r="A286" s="2" t="s">
        <v>16</v>
      </c>
      <c r="B286" s="18">
        <v>0.18</v>
      </c>
      <c r="C286" s="12">
        <f t="shared" si="111"/>
        <v>0.18</v>
      </c>
      <c r="D286" s="12"/>
      <c r="E286" s="13"/>
      <c r="F286" s="30">
        <f t="shared" si="105"/>
        <v>0.18</v>
      </c>
      <c r="G286" s="30">
        <f t="shared" si="109"/>
        <v>0.18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10"/>
        <v>0.18000000000000002</v>
      </c>
    </row>
    <row r="287" spans="1:23" s="5" customFormat="1" outlineLevel="1">
      <c r="A287" s="3" t="s">
        <v>17</v>
      </c>
      <c r="B287" s="16">
        <f>SUM(B277:B286)</f>
        <v>1</v>
      </c>
      <c r="C287" s="16">
        <f t="shared" ref="C287:M287" si="112">SUM(C277:C286)</f>
        <v>0.61824999999999997</v>
      </c>
      <c r="D287" s="16">
        <f t="shared" si="112"/>
        <v>0</v>
      </c>
      <c r="E287" s="16">
        <f t="shared" si="112"/>
        <v>0</v>
      </c>
      <c r="F287" s="16">
        <f t="shared" si="112"/>
        <v>0.69500000000000006</v>
      </c>
      <c r="G287" s="16">
        <f t="shared" si="112"/>
        <v>0.55125000000000002</v>
      </c>
      <c r="H287" s="16">
        <f t="shared" si="112"/>
        <v>0</v>
      </c>
      <c r="I287" s="16">
        <f t="shared" si="112"/>
        <v>0</v>
      </c>
      <c r="J287" s="16">
        <f t="shared" si="112"/>
        <v>0</v>
      </c>
      <c r="K287" s="16">
        <f t="shared" si="112"/>
        <v>0</v>
      </c>
      <c r="L287" s="16">
        <f t="shared" si="112"/>
        <v>0</v>
      </c>
      <c r="M287" s="16">
        <f t="shared" si="112"/>
        <v>0</v>
      </c>
      <c r="N287" s="16">
        <v>0.64870000000000005</v>
      </c>
      <c r="O287" s="16">
        <f t="shared" ref="O287:W287" si="113">SUM(O277:O286)</f>
        <v>0</v>
      </c>
      <c r="P287" s="16">
        <f t="shared" si="113"/>
        <v>0</v>
      </c>
      <c r="Q287" s="16">
        <f t="shared" si="113"/>
        <v>0</v>
      </c>
      <c r="R287" s="16">
        <f t="shared" si="113"/>
        <v>0</v>
      </c>
      <c r="S287" s="16">
        <f t="shared" si="113"/>
        <v>0</v>
      </c>
      <c r="T287" s="16">
        <f t="shared" si="113"/>
        <v>0</v>
      </c>
      <c r="U287" s="16">
        <f t="shared" si="113"/>
        <v>0</v>
      </c>
      <c r="V287" s="16">
        <f t="shared" si="113"/>
        <v>0</v>
      </c>
      <c r="W287" s="16">
        <f t="shared" si="113"/>
        <v>0.62150000000000005</v>
      </c>
    </row>
    <row r="288" spans="1:23">
      <c r="A288" s="3" t="s">
        <v>37</v>
      </c>
      <c r="B288" s="16">
        <f>0.5*B276+0.5*B287</f>
        <v>1</v>
      </c>
      <c r="C288" s="16">
        <f t="shared" ref="C288:M288" si="114">0.5*C276+0.5*C287</f>
        <v>0.80912499999999998</v>
      </c>
      <c r="D288" s="16">
        <f t="shared" si="114"/>
        <v>0</v>
      </c>
      <c r="E288" s="16">
        <f t="shared" si="114"/>
        <v>0</v>
      </c>
      <c r="F288" s="16">
        <f t="shared" si="114"/>
        <v>0.82250000000000001</v>
      </c>
      <c r="G288" s="16">
        <f t="shared" si="114"/>
        <v>0.76842500000000002</v>
      </c>
      <c r="H288" s="16">
        <f t="shared" si="114"/>
        <v>0</v>
      </c>
      <c r="I288" s="16">
        <f t="shared" si="114"/>
        <v>0</v>
      </c>
      <c r="J288" s="16">
        <f t="shared" si="114"/>
        <v>0</v>
      </c>
      <c r="K288" s="16">
        <f t="shared" si="114"/>
        <v>0</v>
      </c>
      <c r="L288" s="16">
        <f t="shared" si="114"/>
        <v>0</v>
      </c>
      <c r="M288" s="16">
        <f t="shared" si="114"/>
        <v>0</v>
      </c>
      <c r="N288" s="16">
        <v>0.82435000000000003</v>
      </c>
      <c r="O288" s="16">
        <f t="shared" ref="O288:W288" si="115">0.5*O276+0.5*O287</f>
        <v>0</v>
      </c>
      <c r="P288" s="16">
        <f t="shared" si="115"/>
        <v>0</v>
      </c>
      <c r="Q288" s="16">
        <f t="shared" si="115"/>
        <v>0</v>
      </c>
      <c r="R288" s="16">
        <f t="shared" si="115"/>
        <v>0</v>
      </c>
      <c r="S288" s="16">
        <f t="shared" si="115"/>
        <v>0</v>
      </c>
      <c r="T288" s="16">
        <f t="shared" si="115"/>
        <v>0</v>
      </c>
      <c r="U288" s="16">
        <f t="shared" si="115"/>
        <v>0</v>
      </c>
      <c r="V288" s="16">
        <f t="shared" si="115"/>
        <v>0</v>
      </c>
      <c r="W288" s="16">
        <f t="shared" si="115"/>
        <v>0.8000166666666666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outlineLevel="2">
      <c r="A291" s="2" t="s">
        <v>38</v>
      </c>
      <c r="B291" s="18">
        <v>0.33</v>
      </c>
      <c r="C291" s="12">
        <f>C251*C88/B291</f>
        <v>0.33</v>
      </c>
      <c r="D291" s="12"/>
      <c r="E291" s="13"/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outlineLevel="2">
      <c r="A292" s="2" t="s">
        <v>2</v>
      </c>
      <c r="B292" s="18">
        <v>0.18</v>
      </c>
      <c r="C292" s="12">
        <f t="shared" ref="C292:C294" si="116">C252*C89/B292</f>
        <v>0.16200000000000001</v>
      </c>
      <c r="D292" s="12"/>
      <c r="E292" s="13"/>
      <c r="F292" s="13">
        <f t="shared" ref="F292:F306" si="117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118">AVERAGE(C292:V292)</f>
        <v>0.15644</v>
      </c>
    </row>
    <row r="293" spans="1:23" outlineLevel="2">
      <c r="A293" s="2" t="s">
        <v>3</v>
      </c>
      <c r="B293" s="18">
        <v>0.08</v>
      </c>
      <c r="C293" s="12">
        <f t="shared" si="116"/>
        <v>8.0000000000000016E-2</v>
      </c>
      <c r="D293" s="12"/>
      <c r="E293" s="13"/>
      <c r="F293" s="13">
        <f t="shared" si="117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118"/>
        <v>8.0000000000000016E-2</v>
      </c>
    </row>
    <row r="294" spans="1:23" outlineLevel="2">
      <c r="A294" s="2" t="s">
        <v>4</v>
      </c>
      <c r="B294" s="18">
        <v>0.41</v>
      </c>
      <c r="C294" s="12">
        <f t="shared" si="116"/>
        <v>0.38950000000000012</v>
      </c>
      <c r="D294" s="12"/>
      <c r="E294" s="13"/>
      <c r="F294" s="13">
        <f t="shared" si="117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118"/>
        <v>0.35854085365853666</v>
      </c>
    </row>
    <row r="295" spans="1:23" outlineLevel="2">
      <c r="A295" s="2" t="s">
        <v>5</v>
      </c>
      <c r="B295" s="18">
        <v>0</v>
      </c>
      <c r="C295" s="12">
        <v>0</v>
      </c>
      <c r="D295" s="12"/>
      <c r="E295" s="13"/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118"/>
        <v>0</v>
      </c>
    </row>
    <row r="296" spans="1:23" s="5" customFormat="1" outlineLevel="1">
      <c r="A296" s="3" t="s">
        <v>6</v>
      </c>
      <c r="B296" s="16">
        <f t="shared" ref="B296:M296" si="119">SUM(B291:B295)</f>
        <v>1</v>
      </c>
      <c r="C296" s="16">
        <f t="shared" si="119"/>
        <v>0.96150000000000024</v>
      </c>
      <c r="D296" s="16">
        <f t="shared" si="119"/>
        <v>0</v>
      </c>
      <c r="E296" s="16">
        <f t="shared" si="119"/>
        <v>0</v>
      </c>
      <c r="F296" s="16">
        <f t="shared" si="119"/>
        <v>0.87609756097560987</v>
      </c>
      <c r="G296" s="16">
        <f t="shared" si="119"/>
        <v>0.93734500000000009</v>
      </c>
      <c r="H296" s="16">
        <f t="shared" si="119"/>
        <v>0</v>
      </c>
      <c r="I296" s="16">
        <f t="shared" si="119"/>
        <v>0</v>
      </c>
      <c r="J296" s="16">
        <f t="shared" si="119"/>
        <v>0</v>
      </c>
      <c r="K296" s="16">
        <f t="shared" si="119"/>
        <v>0</v>
      </c>
      <c r="L296" s="16">
        <f t="shared" si="119"/>
        <v>0</v>
      </c>
      <c r="M296" s="16">
        <f t="shared" si="119"/>
        <v>0</v>
      </c>
      <c r="N296" s="16">
        <v>1</v>
      </c>
      <c r="O296" s="16">
        <f t="shared" ref="O296:W296" si="120">SUM(O291:O295)</f>
        <v>0</v>
      </c>
      <c r="P296" s="16">
        <f t="shared" si="120"/>
        <v>0</v>
      </c>
      <c r="Q296" s="16">
        <f t="shared" si="120"/>
        <v>0</v>
      </c>
      <c r="R296" s="16">
        <f t="shared" si="120"/>
        <v>0</v>
      </c>
      <c r="S296" s="16">
        <f t="shared" si="120"/>
        <v>0</v>
      </c>
      <c r="T296" s="16">
        <f t="shared" si="120"/>
        <v>0</v>
      </c>
      <c r="U296" s="16">
        <f t="shared" si="120"/>
        <v>0</v>
      </c>
      <c r="V296" s="16">
        <f t="shared" si="120"/>
        <v>0</v>
      </c>
      <c r="W296" s="16">
        <f t="shared" si="120"/>
        <v>0.92498085365853666</v>
      </c>
    </row>
    <row r="297" spans="1:23" outlineLevel="2">
      <c r="A297" s="2" t="s">
        <v>7</v>
      </c>
      <c r="B297" s="18">
        <v>0.04</v>
      </c>
      <c r="C297" s="12">
        <f>C257*C94/B297</f>
        <v>1.52E-2</v>
      </c>
      <c r="D297" s="12"/>
      <c r="E297" s="13"/>
      <c r="F297" s="13">
        <f t="shared" si="117"/>
        <v>2.0000000000000004E-2</v>
      </c>
      <c r="G297" s="13">
        <f t="shared" ref="G297:G306" si="121">G257*G94/B94</f>
        <v>1.602E-2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122">AVERAGE(C297:V297)</f>
        <v>1.7073333333333333E-2</v>
      </c>
    </row>
    <row r="298" spans="1:23" outlineLevel="2">
      <c r="A298" s="2" t="s">
        <v>8</v>
      </c>
      <c r="B298" s="18">
        <v>0.04</v>
      </c>
      <c r="C298" s="12">
        <f t="shared" ref="C298:C306" si="123">C258*C95/B298</f>
        <v>2.0000000000000004E-2</v>
      </c>
      <c r="D298" s="12"/>
      <c r="E298" s="13"/>
      <c r="F298" s="13">
        <f t="shared" si="117"/>
        <v>2.0000000000000004E-2</v>
      </c>
      <c r="G298" s="13">
        <f t="shared" si="121"/>
        <v>2.0000000000000004E-2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122"/>
        <v>2.0000000000000004E-2</v>
      </c>
    </row>
    <row r="299" spans="1:23" outlineLevel="2">
      <c r="A299" s="2" t="s">
        <v>9</v>
      </c>
      <c r="B299" s="18">
        <v>0.11</v>
      </c>
      <c r="C299" s="12">
        <f t="shared" si="123"/>
        <v>5.5E-2</v>
      </c>
      <c r="D299" s="12"/>
      <c r="E299" s="13"/>
      <c r="F299" s="13">
        <f t="shared" si="117"/>
        <v>5.5E-2</v>
      </c>
      <c r="G299" s="13">
        <f t="shared" si="121"/>
        <v>4.1250000000000002E-2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22"/>
        <v>5.0416666666666665E-2</v>
      </c>
    </row>
    <row r="300" spans="1:23" outlineLevel="2">
      <c r="A300" s="2" t="s">
        <v>10</v>
      </c>
      <c r="B300" s="18">
        <v>0.24</v>
      </c>
      <c r="C300" s="12">
        <f t="shared" si="123"/>
        <v>0.13200000000000001</v>
      </c>
      <c r="D300" s="12"/>
      <c r="E300" s="13"/>
      <c r="F300" s="13">
        <f t="shared" si="117"/>
        <v>0.16499999999999998</v>
      </c>
      <c r="G300" s="13">
        <f t="shared" si="121"/>
        <v>0.06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22"/>
        <v>0.11899999999999999</v>
      </c>
    </row>
    <row r="301" spans="1:23" outlineLevel="2">
      <c r="A301" s="2" t="s">
        <v>11</v>
      </c>
      <c r="B301" s="18">
        <v>0.09</v>
      </c>
      <c r="C301" s="12">
        <f t="shared" si="123"/>
        <v>1.5075000000000002E-2</v>
      </c>
      <c r="D301" s="12"/>
      <c r="E301" s="13"/>
      <c r="F301" s="13">
        <f t="shared" si="117"/>
        <v>1.4999999999999999E-2</v>
      </c>
      <c r="G301" s="13">
        <f t="shared" si="121"/>
        <v>1.6875000000000001E-2</v>
      </c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122"/>
        <v>1.5650000000000001E-2</v>
      </c>
    </row>
    <row r="302" spans="1:23" outlineLevel="2">
      <c r="A302" s="2" t="s">
        <v>12</v>
      </c>
      <c r="B302" s="18">
        <v>0.11</v>
      </c>
      <c r="C302" s="12">
        <f t="shared" si="123"/>
        <v>3.6850000000000001E-2</v>
      </c>
      <c r="D302" s="12"/>
      <c r="E302" s="13"/>
      <c r="F302" s="13">
        <f t="shared" si="117"/>
        <v>2.75E-2</v>
      </c>
      <c r="G302" s="13">
        <f t="shared" si="121"/>
        <v>4.1250000000000002E-2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122"/>
        <v>3.5200000000000002E-2</v>
      </c>
    </row>
    <row r="303" spans="1:23" outlineLevel="2">
      <c r="A303" s="2" t="s">
        <v>13</v>
      </c>
      <c r="B303" s="18">
        <v>0.05</v>
      </c>
      <c r="C303" s="12">
        <f t="shared" si="123"/>
        <v>3.7500000000000006E-2</v>
      </c>
      <c r="D303" s="12"/>
      <c r="E303" s="13"/>
      <c r="F303" s="13">
        <f t="shared" si="117"/>
        <v>5.000000000000001E-2</v>
      </c>
      <c r="G303" s="13">
        <f t="shared" si="121"/>
        <v>3.3749999999999995E-2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22"/>
        <v>4.0416666666666677E-2</v>
      </c>
    </row>
    <row r="304" spans="1:23" outlineLevel="2">
      <c r="A304" s="2" t="s">
        <v>14</v>
      </c>
      <c r="B304" s="18">
        <v>7.0000000000000007E-2</v>
      </c>
      <c r="C304" s="12">
        <f t="shared" si="123"/>
        <v>7.0000000000000007E-2</v>
      </c>
      <c r="D304" s="12"/>
      <c r="E304" s="13"/>
      <c r="F304" s="13">
        <f t="shared" si="117"/>
        <v>7.0000000000000007E-2</v>
      </c>
      <c r="G304" s="13">
        <f t="shared" si="121"/>
        <v>7.0000000000000007E-2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22"/>
        <v>7.0000000000000007E-2</v>
      </c>
    </row>
    <row r="305" spans="1:23" outlineLevel="2">
      <c r="A305" s="2" t="s">
        <v>15</v>
      </c>
      <c r="B305" s="18">
        <v>7.0000000000000007E-2</v>
      </c>
      <c r="C305" s="12">
        <f t="shared" si="123"/>
        <v>2.2312499999999989E-2</v>
      </c>
      <c r="D305" s="12"/>
      <c r="E305" s="13"/>
      <c r="F305" s="13">
        <f t="shared" si="117"/>
        <v>4.2857142857142858E-2</v>
      </c>
      <c r="G305" s="13">
        <f t="shared" si="121"/>
        <v>2.4500000000000001E-2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22"/>
        <v>2.9889880952380949E-2</v>
      </c>
    </row>
    <row r="306" spans="1:23" outlineLevel="2">
      <c r="A306" s="2" t="s">
        <v>16</v>
      </c>
      <c r="B306" s="18">
        <v>0.18</v>
      </c>
      <c r="C306" s="12">
        <f t="shared" si="123"/>
        <v>0.18</v>
      </c>
      <c r="D306" s="12"/>
      <c r="E306" s="13"/>
      <c r="F306" s="13">
        <f t="shared" si="117"/>
        <v>0.18</v>
      </c>
      <c r="G306" s="13">
        <f t="shared" si="121"/>
        <v>0.18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22"/>
        <v>0.18000000000000002</v>
      </c>
    </row>
    <row r="307" spans="1:23" s="5" customFormat="1" outlineLevel="1">
      <c r="A307" s="3" t="s">
        <v>17</v>
      </c>
      <c r="B307" s="16">
        <f>SUM(B297:B306)</f>
        <v>1</v>
      </c>
      <c r="C307" s="16">
        <f t="shared" ref="C307:M307" si="124">SUM(C297:C306)</f>
        <v>0.5839375</v>
      </c>
      <c r="D307" s="16">
        <f t="shared" si="124"/>
        <v>0</v>
      </c>
      <c r="E307" s="16">
        <f t="shared" si="124"/>
        <v>0</v>
      </c>
      <c r="F307" s="16">
        <f t="shared" si="124"/>
        <v>0.64535714285714296</v>
      </c>
      <c r="G307" s="16">
        <f t="shared" si="124"/>
        <v>0.50364500000000001</v>
      </c>
      <c r="H307" s="16">
        <f t="shared" si="124"/>
        <v>0</v>
      </c>
      <c r="I307" s="16">
        <f t="shared" si="124"/>
        <v>0</v>
      </c>
      <c r="J307" s="16">
        <f t="shared" si="124"/>
        <v>0</v>
      </c>
      <c r="K307" s="16">
        <f t="shared" si="124"/>
        <v>0</v>
      </c>
      <c r="L307" s="16">
        <f t="shared" si="124"/>
        <v>0</v>
      </c>
      <c r="M307" s="16">
        <f t="shared" si="124"/>
        <v>0</v>
      </c>
      <c r="N307" s="16">
        <v>0.64870000000000005</v>
      </c>
      <c r="O307" s="16">
        <f t="shared" ref="O307:W307" si="125">SUM(O297:O306)</f>
        <v>0</v>
      </c>
      <c r="P307" s="16">
        <f t="shared" si="125"/>
        <v>0</v>
      </c>
      <c r="Q307" s="16">
        <f t="shared" si="125"/>
        <v>0</v>
      </c>
      <c r="R307" s="16">
        <f t="shared" si="125"/>
        <v>0</v>
      </c>
      <c r="S307" s="16">
        <f t="shared" si="125"/>
        <v>0</v>
      </c>
      <c r="T307" s="16">
        <f t="shared" si="125"/>
        <v>0</v>
      </c>
      <c r="U307" s="16">
        <f t="shared" si="125"/>
        <v>0</v>
      </c>
      <c r="V307" s="16">
        <f t="shared" si="125"/>
        <v>0</v>
      </c>
      <c r="W307" s="16">
        <f t="shared" si="125"/>
        <v>0.57764654761904766</v>
      </c>
    </row>
    <row r="308" spans="1:23">
      <c r="A308" s="3" t="s">
        <v>37</v>
      </c>
      <c r="B308" s="16">
        <f>0.5*B296+0.5*B307</f>
        <v>1</v>
      </c>
      <c r="C308" s="16">
        <f t="shared" ref="C308:M308" si="126">0.5*C296+0.5*C307</f>
        <v>0.77271875000000012</v>
      </c>
      <c r="D308" s="16">
        <f t="shared" si="126"/>
        <v>0</v>
      </c>
      <c r="E308" s="16">
        <f t="shared" si="126"/>
        <v>0</v>
      </c>
      <c r="F308" s="16">
        <f t="shared" si="126"/>
        <v>0.76072735191637642</v>
      </c>
      <c r="G308" s="16">
        <f t="shared" si="126"/>
        <v>0.72049500000000011</v>
      </c>
      <c r="H308" s="16">
        <f t="shared" si="126"/>
        <v>0</v>
      </c>
      <c r="I308" s="16">
        <f t="shared" si="126"/>
        <v>0</v>
      </c>
      <c r="J308" s="16">
        <f t="shared" si="126"/>
        <v>0</v>
      </c>
      <c r="K308" s="16">
        <f t="shared" si="126"/>
        <v>0</v>
      </c>
      <c r="L308" s="16">
        <f t="shared" si="126"/>
        <v>0</v>
      </c>
      <c r="M308" s="16">
        <f t="shared" si="126"/>
        <v>0</v>
      </c>
      <c r="N308" s="16">
        <v>0.82435000000000003</v>
      </c>
      <c r="O308" s="16">
        <f t="shared" ref="O308:W308" si="127">0.5*O296+0.5*O307</f>
        <v>0</v>
      </c>
      <c r="P308" s="16">
        <f t="shared" si="127"/>
        <v>0</v>
      </c>
      <c r="Q308" s="16">
        <f t="shared" si="127"/>
        <v>0</v>
      </c>
      <c r="R308" s="16">
        <f t="shared" si="127"/>
        <v>0</v>
      </c>
      <c r="S308" s="16">
        <f t="shared" si="127"/>
        <v>0</v>
      </c>
      <c r="T308" s="16">
        <f t="shared" si="127"/>
        <v>0</v>
      </c>
      <c r="U308" s="16">
        <f t="shared" si="127"/>
        <v>0</v>
      </c>
      <c r="V308" s="16">
        <f t="shared" si="127"/>
        <v>0</v>
      </c>
      <c r="W308" s="16">
        <f t="shared" si="127"/>
        <v>0.75131370063879221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Brian Classon</cp:lastModifiedBy>
  <dcterms:created xsi:type="dcterms:W3CDTF">2020-09-01T18:13:12Z</dcterms:created>
  <dcterms:modified xsi:type="dcterms:W3CDTF">2020-11-06T16:44:51Z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