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0" yWindow="0" windowWidth="19575" windowHeight="12435" tabRatio="857" activeTab="8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11" i="45" l="1"/>
  <c r="AP11" i="45"/>
  <c r="AQ11" i="45"/>
  <c r="AR11" i="45"/>
  <c r="F33" i="49" l="1"/>
  <c r="F31" i="49"/>
  <c r="F29" i="49"/>
  <c r="F27" i="49"/>
  <c r="F25" i="49"/>
  <c r="F23" i="49"/>
  <c r="F21" i="49"/>
  <c r="F19" i="49"/>
  <c r="E33" i="49"/>
  <c r="E31" i="49"/>
  <c r="E29" i="49"/>
  <c r="E27" i="49"/>
  <c r="E25" i="49"/>
  <c r="E23" i="49"/>
  <c r="E21" i="49"/>
  <c r="E19" i="49"/>
  <c r="F33" i="48"/>
  <c r="F31" i="48"/>
  <c r="F29" i="48"/>
  <c r="F27" i="48"/>
  <c r="F25" i="48"/>
  <c r="F23" i="48"/>
  <c r="F21" i="48"/>
  <c r="F19" i="48"/>
  <c r="E33" i="48"/>
  <c r="E31" i="48"/>
  <c r="E29" i="48"/>
  <c r="E27" i="48"/>
  <c r="E25" i="48"/>
  <c r="E23" i="48"/>
  <c r="E21" i="48"/>
  <c r="E19" i="48"/>
  <c r="F33" i="47"/>
  <c r="F31" i="47"/>
  <c r="F29" i="47"/>
  <c r="F27" i="47"/>
  <c r="F25" i="47"/>
  <c r="F23" i="47"/>
  <c r="F21" i="47"/>
  <c r="F19" i="47"/>
  <c r="E33" i="47"/>
  <c r="E31" i="47"/>
  <c r="E29" i="47"/>
  <c r="E27" i="47"/>
  <c r="E25" i="47"/>
  <c r="E23" i="47"/>
  <c r="E21" i="47"/>
  <c r="E19" i="47"/>
  <c r="F33" i="46"/>
  <c r="F31" i="46"/>
  <c r="F29" i="46"/>
  <c r="F27" i="46"/>
  <c r="F25" i="46"/>
  <c r="F23" i="46"/>
  <c r="F21" i="46"/>
  <c r="F19" i="46"/>
  <c r="E33" i="46"/>
  <c r="E31" i="46"/>
  <c r="E29" i="46"/>
  <c r="E27" i="46"/>
  <c r="E25" i="46"/>
  <c r="E23" i="46"/>
  <c r="E21" i="46"/>
  <c r="E19" i="46"/>
  <c r="F33" i="45"/>
  <c r="F31" i="45"/>
  <c r="F29" i="45"/>
  <c r="F27" i="45"/>
  <c r="F25" i="45"/>
  <c r="F23" i="45"/>
  <c r="F21" i="45"/>
  <c r="F19" i="45"/>
  <c r="E33" i="45"/>
  <c r="E31" i="45"/>
  <c r="E29" i="45"/>
  <c r="E27" i="45"/>
  <c r="E25" i="45"/>
  <c r="E23" i="45"/>
  <c r="E21" i="45"/>
  <c r="E19" i="45"/>
  <c r="F33" i="44"/>
  <c r="F31" i="44"/>
  <c r="F29" i="44"/>
  <c r="F27" i="44"/>
  <c r="F25" i="44"/>
  <c r="F23" i="44"/>
  <c r="F21" i="44"/>
  <c r="F19" i="44"/>
  <c r="E33" i="44"/>
  <c r="E31" i="44"/>
  <c r="E29" i="44"/>
  <c r="E27" i="44"/>
  <c r="E25" i="44"/>
  <c r="E23" i="44"/>
  <c r="E21" i="44"/>
  <c r="E19" i="44"/>
  <c r="F33" i="43"/>
  <c r="F31" i="43"/>
  <c r="F29" i="43"/>
  <c r="F27" i="43"/>
  <c r="F25" i="43"/>
  <c r="F23" i="43"/>
  <c r="F21" i="43"/>
  <c r="F19" i="43"/>
  <c r="E33" i="43"/>
  <c r="E31" i="43"/>
  <c r="E29" i="43"/>
  <c r="E27" i="43"/>
  <c r="E25" i="43"/>
  <c r="E23" i="43"/>
  <c r="E21" i="43"/>
  <c r="E19" i="43"/>
  <c r="F33" i="42"/>
  <c r="F31" i="42"/>
  <c r="F29" i="42"/>
  <c r="F27" i="42"/>
  <c r="F25" i="42"/>
  <c r="F23" i="42"/>
  <c r="F21" i="42"/>
  <c r="F19" i="42"/>
  <c r="E33" i="42"/>
  <c r="E31" i="42"/>
  <c r="E29" i="42"/>
  <c r="E27" i="42"/>
  <c r="E25" i="42"/>
  <c r="E23" i="42"/>
  <c r="E21" i="42"/>
  <c r="E19" i="42"/>
  <c r="F33" i="3"/>
  <c r="F31" i="3"/>
  <c r="F29" i="3"/>
  <c r="F27" i="3"/>
  <c r="F25" i="3"/>
  <c r="F23" i="3"/>
  <c r="F21" i="3"/>
  <c r="F19" i="3"/>
  <c r="E33" i="3"/>
  <c r="E31" i="3"/>
  <c r="E29" i="3"/>
  <c r="E27" i="3"/>
  <c r="E25" i="3"/>
  <c r="E23" i="3"/>
  <c r="E21" i="3"/>
  <c r="E19" i="3"/>
  <c r="F33" i="50"/>
  <c r="F31" i="50"/>
  <c r="F29" i="50"/>
  <c r="F27" i="50"/>
  <c r="F25" i="50"/>
  <c r="F23" i="50"/>
  <c r="F21" i="50"/>
  <c r="F19" i="50"/>
  <c r="E33" i="50"/>
  <c r="E31" i="50"/>
  <c r="E29" i="50"/>
  <c r="E27" i="50"/>
  <c r="E25" i="50"/>
  <c r="E23" i="50"/>
  <c r="E21" i="50"/>
  <c r="E19" i="50"/>
  <c r="G33" i="50" l="1"/>
  <c r="G31" i="50"/>
  <c r="G29" i="50"/>
  <c r="G27" i="50"/>
  <c r="G25" i="50"/>
  <c r="G23" i="50"/>
  <c r="G21" i="50"/>
  <c r="G19" i="50"/>
  <c r="H33" i="50" l="1"/>
  <c r="H31" i="50"/>
  <c r="H29" i="50"/>
  <c r="H27" i="50"/>
  <c r="H25" i="50"/>
  <c r="H23" i="50"/>
  <c r="H21" i="50"/>
  <c r="H19" i="50"/>
  <c r="H33" i="49"/>
  <c r="G33" i="49"/>
  <c r="H31" i="49"/>
  <c r="G31" i="49"/>
  <c r="H29" i="49"/>
  <c r="G29" i="49"/>
  <c r="H27" i="49"/>
  <c r="G27" i="49"/>
  <c r="H25" i="49"/>
  <c r="G25" i="49"/>
  <c r="H23" i="49"/>
  <c r="G23" i="49"/>
  <c r="H21" i="49"/>
  <c r="G21" i="49"/>
  <c r="H19" i="49"/>
  <c r="G19" i="49"/>
  <c r="H33" i="48"/>
  <c r="G33" i="48"/>
  <c r="H31" i="48"/>
  <c r="G31" i="48"/>
  <c r="H29" i="48"/>
  <c r="G29" i="48"/>
  <c r="H27" i="48"/>
  <c r="G27" i="48"/>
  <c r="H25" i="48"/>
  <c r="G25" i="48"/>
  <c r="H23" i="48"/>
  <c r="G23" i="48"/>
  <c r="H21" i="48"/>
  <c r="G21" i="48"/>
  <c r="H19" i="48"/>
  <c r="G19" i="48"/>
  <c r="H33" i="47"/>
  <c r="G33" i="47"/>
  <c r="H31" i="47"/>
  <c r="G31" i="47"/>
  <c r="H29" i="47"/>
  <c r="G29" i="47"/>
  <c r="H27" i="47"/>
  <c r="G27" i="47"/>
  <c r="H25" i="47"/>
  <c r="G25" i="47"/>
  <c r="H23" i="47"/>
  <c r="G23" i="47"/>
  <c r="H21" i="47"/>
  <c r="G21" i="47"/>
  <c r="H19" i="47"/>
  <c r="G19" i="47"/>
  <c r="H33" i="46"/>
  <c r="G33" i="46"/>
  <c r="H31" i="46"/>
  <c r="G31" i="46"/>
  <c r="H29" i="46"/>
  <c r="G29" i="46"/>
  <c r="H27" i="46"/>
  <c r="G27" i="46"/>
  <c r="H25" i="46"/>
  <c r="G25" i="46"/>
  <c r="H23" i="46"/>
  <c r="G23" i="46"/>
  <c r="H21" i="46"/>
  <c r="G21" i="46"/>
  <c r="H19" i="46"/>
  <c r="G19" i="46"/>
  <c r="H33" i="45"/>
  <c r="G33" i="45"/>
  <c r="H31" i="45"/>
  <c r="G31" i="45"/>
  <c r="H29" i="45"/>
  <c r="G29" i="45"/>
  <c r="H27" i="45"/>
  <c r="G27" i="45"/>
  <c r="H25" i="45"/>
  <c r="G25" i="45"/>
  <c r="H23" i="45"/>
  <c r="G23" i="45"/>
  <c r="H21" i="45"/>
  <c r="G21" i="45"/>
  <c r="H19" i="45"/>
  <c r="G19" i="45"/>
  <c r="H33" i="44"/>
  <c r="G33" i="44"/>
  <c r="H31" i="44"/>
  <c r="G31" i="44"/>
  <c r="H29" i="44"/>
  <c r="G29" i="44"/>
  <c r="H27" i="44"/>
  <c r="G27" i="44"/>
  <c r="H25" i="44"/>
  <c r="G25" i="44"/>
  <c r="H23" i="44"/>
  <c r="G23" i="44"/>
  <c r="H21" i="44"/>
  <c r="G21" i="44"/>
  <c r="H19" i="44"/>
  <c r="G19" i="44"/>
  <c r="H33" i="43"/>
  <c r="G33" i="43"/>
  <c r="H31" i="43"/>
  <c r="G31" i="43"/>
  <c r="H29" i="43"/>
  <c r="G29" i="43"/>
  <c r="H27" i="43"/>
  <c r="G27" i="43"/>
  <c r="H25" i="43"/>
  <c r="G25" i="43"/>
  <c r="H23" i="43"/>
  <c r="G23" i="43"/>
  <c r="H21" i="43"/>
  <c r="G21" i="43"/>
  <c r="H19" i="43"/>
  <c r="G19" i="43"/>
  <c r="H33" i="42"/>
  <c r="G33" i="42"/>
  <c r="H31" i="42"/>
  <c r="G31" i="42"/>
  <c r="H29" i="42"/>
  <c r="G29" i="42"/>
  <c r="H27" i="42"/>
  <c r="G27" i="42"/>
  <c r="H25" i="42"/>
  <c r="G25" i="42"/>
  <c r="H23" i="42"/>
  <c r="G23" i="42"/>
  <c r="H21" i="42"/>
  <c r="G21" i="42"/>
  <c r="H19" i="42"/>
  <c r="G19" i="42"/>
  <c r="H33" i="3"/>
  <c r="G33" i="3"/>
  <c r="H31" i="3"/>
  <c r="G31" i="3"/>
  <c r="H29" i="3"/>
  <c r="G29" i="3"/>
  <c r="H27" i="3"/>
  <c r="G27" i="3"/>
  <c r="H25" i="3"/>
  <c r="G25" i="3"/>
  <c r="H23" i="3"/>
  <c r="G23" i="3"/>
  <c r="H21" i="3"/>
  <c r="G21" i="3"/>
  <c r="H19" i="3"/>
  <c r="G19" i="3"/>
  <c r="AR33" i="50" l="1"/>
  <c r="AQ33" i="50"/>
  <c r="AP33" i="50"/>
  <c r="AB34" i="50" s="1"/>
  <c r="AO33" i="50"/>
  <c r="AR31" i="50"/>
  <c r="AQ31" i="50"/>
  <c r="AP31" i="50"/>
  <c r="AB32" i="50" s="1"/>
  <c r="AO31" i="50"/>
  <c r="AR29" i="50"/>
  <c r="AQ29" i="50"/>
  <c r="AP29" i="50"/>
  <c r="AB30" i="50" s="1"/>
  <c r="AO29" i="50"/>
  <c r="AR27" i="50"/>
  <c r="AQ27" i="50"/>
  <c r="AP27" i="50"/>
  <c r="AB28" i="50" s="1"/>
  <c r="AO27" i="50"/>
  <c r="AR25" i="50"/>
  <c r="AQ25" i="50"/>
  <c r="AP25" i="50"/>
  <c r="AB26" i="50" s="1"/>
  <c r="AO25" i="50"/>
  <c r="AR23" i="50"/>
  <c r="AQ23" i="50"/>
  <c r="AP23" i="50"/>
  <c r="AB24" i="50" s="1"/>
  <c r="AO23" i="50"/>
  <c r="AA24" i="50" s="1"/>
  <c r="AR21" i="50"/>
  <c r="AQ21" i="50"/>
  <c r="AP21" i="50"/>
  <c r="AB22" i="50" s="1"/>
  <c r="AO21" i="50"/>
  <c r="AR19" i="50"/>
  <c r="AQ19" i="50"/>
  <c r="AP19" i="50"/>
  <c r="AB20" i="50" s="1"/>
  <c r="AO19" i="50"/>
  <c r="AA20" i="50" s="1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AR33" i="49"/>
  <c r="AQ33" i="49"/>
  <c r="AP33" i="49"/>
  <c r="AO33" i="49"/>
  <c r="Y34" i="49" s="1"/>
  <c r="AR31" i="49"/>
  <c r="AQ31" i="49"/>
  <c r="AP31" i="49"/>
  <c r="AO31" i="49"/>
  <c r="Y32" i="49" s="1"/>
  <c r="AR29" i="49"/>
  <c r="AQ29" i="49"/>
  <c r="AP29" i="49"/>
  <c r="AO29" i="49"/>
  <c r="Y30" i="49" s="1"/>
  <c r="AR27" i="49"/>
  <c r="AQ27" i="49"/>
  <c r="AP27" i="49"/>
  <c r="AO27" i="49"/>
  <c r="Y28" i="49" s="1"/>
  <c r="AR25" i="49"/>
  <c r="AQ25" i="49"/>
  <c r="AP25" i="49"/>
  <c r="AO25" i="49"/>
  <c r="Y26" i="49" s="1"/>
  <c r="AR23" i="49"/>
  <c r="AQ23" i="49"/>
  <c r="AP23" i="49"/>
  <c r="AO23" i="49"/>
  <c r="Y24" i="49" s="1"/>
  <c r="AR21" i="49"/>
  <c r="AQ21" i="49"/>
  <c r="AP21" i="49"/>
  <c r="AO21" i="49"/>
  <c r="Y22" i="49" s="1"/>
  <c r="AR19" i="49"/>
  <c r="AQ19" i="49"/>
  <c r="AP19" i="49"/>
  <c r="AO19" i="49"/>
  <c r="Y20" i="49" s="1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AR33" i="48"/>
  <c r="AQ33" i="48"/>
  <c r="AP33" i="48"/>
  <c r="AO33" i="48"/>
  <c r="AR31" i="48"/>
  <c r="AQ31" i="48"/>
  <c r="AP31" i="48"/>
  <c r="AO31" i="48"/>
  <c r="AR29" i="48"/>
  <c r="AQ29" i="48"/>
  <c r="AP29" i="48"/>
  <c r="Z30" i="48" s="1"/>
  <c r="AO29" i="48"/>
  <c r="AR27" i="48"/>
  <c r="AQ27" i="48"/>
  <c r="AP27" i="48"/>
  <c r="AO27" i="48"/>
  <c r="AR25" i="48"/>
  <c r="AQ25" i="48"/>
  <c r="AP25" i="48"/>
  <c r="AO25" i="48"/>
  <c r="AR23" i="48"/>
  <c r="AQ23" i="48"/>
  <c r="AP23" i="48"/>
  <c r="AO23" i="48"/>
  <c r="AR21" i="48"/>
  <c r="AQ21" i="48"/>
  <c r="AP21" i="48"/>
  <c r="Z22" i="48" s="1"/>
  <c r="AO21" i="48"/>
  <c r="AR19" i="48"/>
  <c r="AQ19" i="48"/>
  <c r="AP19" i="48"/>
  <c r="Z20" i="48" s="1"/>
  <c r="AO19" i="48"/>
  <c r="Y20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AR33" i="47"/>
  <c r="AQ33" i="47"/>
  <c r="AP33" i="47"/>
  <c r="AO33" i="47"/>
  <c r="AR31" i="47"/>
  <c r="AQ31" i="47"/>
  <c r="AP31" i="47"/>
  <c r="AO31" i="47"/>
  <c r="AR29" i="47"/>
  <c r="AQ29" i="47"/>
  <c r="AP29" i="47"/>
  <c r="AO29" i="47"/>
  <c r="AR27" i="47"/>
  <c r="AQ27" i="47"/>
  <c r="AP27" i="47"/>
  <c r="AO27" i="47"/>
  <c r="AR25" i="47"/>
  <c r="AQ25" i="47"/>
  <c r="AP25" i="47"/>
  <c r="AO25" i="47"/>
  <c r="AR23" i="47"/>
  <c r="AQ23" i="47"/>
  <c r="AP23" i="47"/>
  <c r="AO23" i="47"/>
  <c r="AR21" i="47"/>
  <c r="AQ21" i="47"/>
  <c r="AP21" i="47"/>
  <c r="AO21" i="47"/>
  <c r="AR19" i="47"/>
  <c r="AQ19" i="47"/>
  <c r="AP19" i="47"/>
  <c r="AO19" i="47"/>
  <c r="Y20" i="47" s="1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AR19" i="46"/>
  <c r="AQ19" i="46"/>
  <c r="AP19" i="46"/>
  <c r="AO19" i="46"/>
  <c r="Y20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AR33" i="45"/>
  <c r="AQ33" i="45"/>
  <c r="AP33" i="45"/>
  <c r="Z34" i="45" s="1"/>
  <c r="AO33" i="45"/>
  <c r="AR31" i="45"/>
  <c r="AQ31" i="45"/>
  <c r="AP31" i="45"/>
  <c r="Z32" i="45" s="1"/>
  <c r="AO31" i="45"/>
  <c r="AR29" i="45"/>
  <c r="AQ29" i="45"/>
  <c r="AP29" i="45"/>
  <c r="AO29" i="45"/>
  <c r="AR27" i="45"/>
  <c r="AQ27" i="45"/>
  <c r="AP27" i="45"/>
  <c r="Z28" i="45" s="1"/>
  <c r="AO27" i="45"/>
  <c r="AR25" i="45"/>
  <c r="AQ25" i="45"/>
  <c r="AP25" i="45"/>
  <c r="Z26" i="45" s="1"/>
  <c r="AO25" i="45"/>
  <c r="AR23" i="45"/>
  <c r="AQ23" i="45"/>
  <c r="AP23" i="45"/>
  <c r="Z24" i="45" s="1"/>
  <c r="AO23" i="45"/>
  <c r="AR21" i="45"/>
  <c r="AQ21" i="45"/>
  <c r="AP21" i="45"/>
  <c r="AO21" i="45"/>
  <c r="AR19" i="45"/>
  <c r="AQ19" i="45"/>
  <c r="AP19" i="45"/>
  <c r="AO19" i="45"/>
  <c r="Y20" i="45" s="1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33" i="44"/>
  <c r="AQ33" i="44"/>
  <c r="AP33" i="44"/>
  <c r="AO33" i="44"/>
  <c r="Y34" i="44" s="1"/>
  <c r="AR31" i="44"/>
  <c r="AQ31" i="44"/>
  <c r="AP31" i="44"/>
  <c r="Z32" i="44" s="1"/>
  <c r="AO31" i="44"/>
  <c r="Y32" i="44" s="1"/>
  <c r="AR29" i="44"/>
  <c r="AQ29" i="44"/>
  <c r="AP29" i="44"/>
  <c r="Z30" i="44" s="1"/>
  <c r="AO29" i="44"/>
  <c r="Y30" i="44" s="1"/>
  <c r="AR27" i="44"/>
  <c r="AQ27" i="44"/>
  <c r="AP27" i="44"/>
  <c r="AO27" i="44"/>
  <c r="Y28" i="44" s="1"/>
  <c r="AR25" i="44"/>
  <c r="AQ25" i="44"/>
  <c r="AP25" i="44"/>
  <c r="AO25" i="44"/>
  <c r="Y26" i="44" s="1"/>
  <c r="AR23" i="44"/>
  <c r="AQ23" i="44"/>
  <c r="AP23" i="44"/>
  <c r="AO23" i="44"/>
  <c r="Y24" i="44" s="1"/>
  <c r="AR21" i="44"/>
  <c r="AQ21" i="44"/>
  <c r="AP21" i="44"/>
  <c r="Z22" i="44" s="1"/>
  <c r="AO21" i="44"/>
  <c r="Y22" i="44" s="1"/>
  <c r="AR19" i="44"/>
  <c r="AQ19" i="44"/>
  <c r="AP19" i="44"/>
  <c r="Z20" i="44" s="1"/>
  <c r="AO19" i="44"/>
  <c r="Y20" i="44" s="1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AR33" i="43"/>
  <c r="AQ33" i="43"/>
  <c r="AP33" i="43"/>
  <c r="AO33" i="43"/>
  <c r="Y34" i="43" s="1"/>
  <c r="AR31" i="43"/>
  <c r="AQ31" i="43"/>
  <c r="AP31" i="43"/>
  <c r="Z32" i="43" s="1"/>
  <c r="AO31" i="43"/>
  <c r="Y32" i="43" s="1"/>
  <c r="AR29" i="43"/>
  <c r="AQ29" i="43"/>
  <c r="AP29" i="43"/>
  <c r="Z30" i="43" s="1"/>
  <c r="AO29" i="43"/>
  <c r="Y30" i="43" s="1"/>
  <c r="AR27" i="43"/>
  <c r="AQ27" i="43"/>
  <c r="AP27" i="43"/>
  <c r="AO27" i="43"/>
  <c r="Y28" i="43" s="1"/>
  <c r="AR25" i="43"/>
  <c r="AQ25" i="43"/>
  <c r="AP25" i="43"/>
  <c r="AO25" i="43"/>
  <c r="Y26" i="43" s="1"/>
  <c r="AR23" i="43"/>
  <c r="AQ23" i="43"/>
  <c r="AP23" i="43"/>
  <c r="AO23" i="43"/>
  <c r="Y24" i="43" s="1"/>
  <c r="AR21" i="43"/>
  <c r="AQ21" i="43"/>
  <c r="AP21" i="43"/>
  <c r="Z22" i="43" s="1"/>
  <c r="AO21" i="43"/>
  <c r="Y22" i="43" s="1"/>
  <c r="AR19" i="43"/>
  <c r="AQ19" i="43"/>
  <c r="AP19" i="43"/>
  <c r="Z20" i="43" s="1"/>
  <c r="AO19" i="43"/>
  <c r="Y20" i="43" s="1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Z34" i="42" s="1"/>
  <c r="AO33" i="42"/>
  <c r="Y34" i="42" s="1"/>
  <c r="AR31" i="42"/>
  <c r="AQ31" i="42"/>
  <c r="AP31" i="42"/>
  <c r="AO31" i="42"/>
  <c r="Y32" i="42" s="1"/>
  <c r="AR29" i="42"/>
  <c r="AQ29" i="42"/>
  <c r="AP29" i="42"/>
  <c r="AO29" i="42"/>
  <c r="Y30" i="42" s="1"/>
  <c r="AR27" i="42"/>
  <c r="AQ27" i="42"/>
  <c r="AP27" i="42"/>
  <c r="Z28" i="42" s="1"/>
  <c r="AO27" i="42"/>
  <c r="Y28" i="42" s="1"/>
  <c r="AR25" i="42"/>
  <c r="AQ25" i="42"/>
  <c r="AP25" i="42"/>
  <c r="Z26" i="42" s="1"/>
  <c r="AO25" i="42"/>
  <c r="Y26" i="42" s="1"/>
  <c r="AR23" i="42"/>
  <c r="AQ23" i="42"/>
  <c r="AP23" i="42"/>
  <c r="Z24" i="42" s="1"/>
  <c r="AO23" i="42"/>
  <c r="Y24" i="42" s="1"/>
  <c r="AR21" i="42"/>
  <c r="AQ21" i="42"/>
  <c r="AP21" i="42"/>
  <c r="Z22" i="42" s="1"/>
  <c r="AO21" i="42"/>
  <c r="Y22" i="42" s="1"/>
  <c r="AR19" i="42"/>
  <c r="AQ19" i="42"/>
  <c r="AP19" i="42"/>
  <c r="AO19" i="42"/>
  <c r="Y20" i="42" s="1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AO33" i="3"/>
  <c r="AP31" i="3"/>
  <c r="AO31" i="3"/>
  <c r="AP29" i="3"/>
  <c r="AO29" i="3"/>
  <c r="AP27" i="3"/>
  <c r="AO27" i="3"/>
  <c r="AP25" i="3"/>
  <c r="AO25" i="3"/>
  <c r="AP23" i="3"/>
  <c r="AO23" i="3"/>
  <c r="Y24" i="3" s="1"/>
  <c r="AP21" i="3"/>
  <c r="AO21" i="3"/>
  <c r="Z28" i="3" l="1"/>
  <c r="Z22" i="3"/>
  <c r="Z30" i="3"/>
  <c r="U22" i="50"/>
  <c r="AA22" i="50"/>
  <c r="U26" i="50"/>
  <c r="AA26" i="50"/>
  <c r="U28" i="50"/>
  <c r="AA28" i="50"/>
  <c r="U30" i="50"/>
  <c r="AA30" i="50"/>
  <c r="U32" i="50"/>
  <c r="AA32" i="50"/>
  <c r="U34" i="50"/>
  <c r="AA34" i="50"/>
  <c r="F20" i="49"/>
  <c r="Z20" i="49"/>
  <c r="F22" i="49"/>
  <c r="Z22" i="49"/>
  <c r="F24" i="49"/>
  <c r="Z24" i="49"/>
  <c r="F26" i="49"/>
  <c r="Z26" i="49"/>
  <c r="F28" i="49"/>
  <c r="Z28" i="49"/>
  <c r="F30" i="49"/>
  <c r="Z30" i="49"/>
  <c r="F32" i="49"/>
  <c r="Z32" i="49"/>
  <c r="F34" i="49"/>
  <c r="Z34" i="49"/>
  <c r="U22" i="48"/>
  <c r="Y22" i="48"/>
  <c r="U24" i="48"/>
  <c r="Y24" i="48"/>
  <c r="U26" i="48"/>
  <c r="Y26" i="48"/>
  <c r="U28" i="48"/>
  <c r="Y28" i="48"/>
  <c r="U30" i="48"/>
  <c r="Y30" i="48"/>
  <c r="U32" i="48"/>
  <c r="Y32" i="48"/>
  <c r="U34" i="48"/>
  <c r="Y34" i="48"/>
  <c r="F24" i="48"/>
  <c r="Z24" i="48"/>
  <c r="F26" i="48"/>
  <c r="Z26" i="48"/>
  <c r="F28" i="48"/>
  <c r="Z28" i="48"/>
  <c r="F32" i="48"/>
  <c r="Z32" i="48"/>
  <c r="F34" i="48"/>
  <c r="Z34" i="48"/>
  <c r="U22" i="47"/>
  <c r="Y22" i="47"/>
  <c r="U24" i="47"/>
  <c r="Y24" i="47"/>
  <c r="U26" i="47"/>
  <c r="Y26" i="47"/>
  <c r="U28" i="47"/>
  <c r="Y28" i="47"/>
  <c r="U30" i="47"/>
  <c r="Y30" i="47"/>
  <c r="U32" i="47"/>
  <c r="Y32" i="47"/>
  <c r="U34" i="47"/>
  <c r="Y34" i="47"/>
  <c r="F20" i="47"/>
  <c r="Z20" i="47"/>
  <c r="F22" i="47"/>
  <c r="Z22" i="47"/>
  <c r="F24" i="47"/>
  <c r="Z24" i="47"/>
  <c r="F26" i="47"/>
  <c r="Z26" i="47"/>
  <c r="F28" i="47"/>
  <c r="Z28" i="47"/>
  <c r="F30" i="47"/>
  <c r="Z30" i="47"/>
  <c r="F32" i="47"/>
  <c r="Z32" i="47"/>
  <c r="F34" i="47"/>
  <c r="Z34" i="47"/>
  <c r="F20" i="46"/>
  <c r="Z20" i="46"/>
  <c r="U22" i="45"/>
  <c r="Y22" i="45"/>
  <c r="U24" i="45"/>
  <c r="Y24" i="45"/>
  <c r="U26" i="45"/>
  <c r="Y26" i="45"/>
  <c r="U28" i="45"/>
  <c r="Y28" i="45"/>
  <c r="U30" i="45"/>
  <c r="Y30" i="45"/>
  <c r="U32" i="45"/>
  <c r="Y32" i="45"/>
  <c r="U34" i="45"/>
  <c r="Y34" i="45"/>
  <c r="F20" i="45"/>
  <c r="Z20" i="45"/>
  <c r="F22" i="45"/>
  <c r="Z22" i="45"/>
  <c r="F30" i="45"/>
  <c r="Z30" i="45"/>
  <c r="F24" i="44"/>
  <c r="Z24" i="44"/>
  <c r="F26" i="44"/>
  <c r="Z26" i="44"/>
  <c r="F28" i="44"/>
  <c r="Z28" i="44"/>
  <c r="F34" i="44"/>
  <c r="Z34" i="44"/>
  <c r="F24" i="43"/>
  <c r="Z24" i="43"/>
  <c r="F26" i="43"/>
  <c r="Z26" i="43"/>
  <c r="F28" i="43"/>
  <c r="Z28" i="43"/>
  <c r="F34" i="43"/>
  <c r="Z34" i="43"/>
  <c r="F20" i="42"/>
  <c r="Z20" i="42"/>
  <c r="F30" i="42"/>
  <c r="Z30" i="42"/>
  <c r="F32" i="42"/>
  <c r="Z32" i="42"/>
  <c r="U28" i="3"/>
  <c r="Y28" i="3"/>
  <c r="F24" i="3"/>
  <c r="Z24" i="3"/>
  <c r="F32" i="3"/>
  <c r="Z32" i="3"/>
  <c r="U22" i="3"/>
  <c r="Y22" i="3"/>
  <c r="U30" i="3"/>
  <c r="Y30" i="3"/>
  <c r="U34" i="3"/>
  <c r="Y34" i="3"/>
  <c r="U32" i="3"/>
  <c r="Y32" i="3"/>
  <c r="U26" i="3"/>
  <c r="Y26" i="3"/>
  <c r="F26" i="3"/>
  <c r="Z26" i="3"/>
  <c r="F34" i="3"/>
  <c r="Z34" i="3"/>
  <c r="E20" i="49"/>
  <c r="E22" i="49"/>
  <c r="E30" i="49"/>
  <c r="E24" i="49"/>
  <c r="E26" i="49"/>
  <c r="E28" i="49"/>
  <c r="E32" i="49"/>
  <c r="E34" i="49"/>
  <c r="U20" i="48"/>
  <c r="E34" i="48"/>
  <c r="E32" i="48"/>
  <c r="E30" i="48"/>
  <c r="E28" i="48"/>
  <c r="E26" i="48"/>
  <c r="E24" i="48"/>
  <c r="E22" i="48"/>
  <c r="E20" i="48"/>
  <c r="V20" i="48"/>
  <c r="F20" i="48"/>
  <c r="V22" i="48"/>
  <c r="F22" i="48"/>
  <c r="V30" i="48"/>
  <c r="F30" i="48"/>
  <c r="U20" i="47"/>
  <c r="E24" i="47"/>
  <c r="E22" i="47"/>
  <c r="E20" i="47"/>
  <c r="E32" i="47"/>
  <c r="E28" i="47"/>
  <c r="E30" i="47"/>
  <c r="E26" i="47"/>
  <c r="E34" i="47"/>
  <c r="U20" i="46"/>
  <c r="E24" i="46"/>
  <c r="E32" i="46"/>
  <c r="E26" i="46"/>
  <c r="E28" i="46"/>
  <c r="E20" i="46"/>
  <c r="E30" i="46"/>
  <c r="E34" i="46"/>
  <c r="E22" i="46"/>
  <c r="V26" i="45"/>
  <c r="F26" i="45"/>
  <c r="V28" i="45"/>
  <c r="F28" i="45"/>
  <c r="V32" i="45"/>
  <c r="F32" i="45"/>
  <c r="U20" i="45"/>
  <c r="E20" i="45"/>
  <c r="E22" i="45"/>
  <c r="E32" i="45"/>
  <c r="E34" i="45"/>
  <c r="E24" i="45"/>
  <c r="E26" i="45"/>
  <c r="E28" i="45"/>
  <c r="E30" i="45"/>
  <c r="V24" i="45"/>
  <c r="F24" i="45"/>
  <c r="V34" i="45"/>
  <c r="F34" i="45"/>
  <c r="U20" i="44"/>
  <c r="E28" i="44"/>
  <c r="E30" i="44"/>
  <c r="E32" i="44"/>
  <c r="E34" i="44"/>
  <c r="E20" i="44"/>
  <c r="E22" i="44"/>
  <c r="E24" i="44"/>
  <c r="E26" i="44"/>
  <c r="V20" i="44"/>
  <c r="F20" i="44"/>
  <c r="V22" i="44"/>
  <c r="F22" i="44"/>
  <c r="V30" i="44"/>
  <c r="F30" i="44"/>
  <c r="V32" i="44"/>
  <c r="F32" i="44"/>
  <c r="U20" i="43"/>
  <c r="E24" i="43"/>
  <c r="E22" i="43"/>
  <c r="E20" i="43"/>
  <c r="E28" i="43"/>
  <c r="E26" i="43"/>
  <c r="E32" i="43"/>
  <c r="E30" i="43"/>
  <c r="E34" i="43"/>
  <c r="V20" i="43"/>
  <c r="F20" i="43"/>
  <c r="V22" i="43"/>
  <c r="F22" i="43"/>
  <c r="V30" i="43"/>
  <c r="F30" i="43"/>
  <c r="V32" i="43"/>
  <c r="F32" i="43"/>
  <c r="V22" i="42"/>
  <c r="F22" i="42"/>
  <c r="V26" i="42"/>
  <c r="F26" i="42"/>
  <c r="U20" i="42"/>
  <c r="E24" i="42"/>
  <c r="E34" i="42"/>
  <c r="E32" i="42"/>
  <c r="E22" i="42"/>
  <c r="E20" i="42"/>
  <c r="E26" i="42"/>
  <c r="E28" i="42"/>
  <c r="E30" i="42"/>
  <c r="V24" i="42"/>
  <c r="F24" i="42"/>
  <c r="V28" i="42"/>
  <c r="F28" i="42"/>
  <c r="V34" i="42"/>
  <c r="F34" i="42"/>
  <c r="V28" i="3"/>
  <c r="F28" i="3"/>
  <c r="V22" i="3"/>
  <c r="F22" i="3"/>
  <c r="V30" i="3"/>
  <c r="F30" i="3"/>
  <c r="V20" i="50"/>
  <c r="F20" i="50"/>
  <c r="Z32" i="50"/>
  <c r="F32" i="50"/>
  <c r="U20" i="50"/>
  <c r="E34" i="50"/>
  <c r="E32" i="50"/>
  <c r="E30" i="50"/>
  <c r="E28" i="50"/>
  <c r="E26" i="50"/>
  <c r="E24" i="50"/>
  <c r="E22" i="50"/>
  <c r="E20" i="50"/>
  <c r="V22" i="50"/>
  <c r="F22" i="50"/>
  <c r="Z24" i="50"/>
  <c r="F24" i="50"/>
  <c r="Z26" i="50"/>
  <c r="F26" i="50"/>
  <c r="Z28" i="50"/>
  <c r="F28" i="50"/>
  <c r="V30" i="50"/>
  <c r="F30" i="50"/>
  <c r="Z34" i="50"/>
  <c r="F34" i="50"/>
  <c r="U24" i="50"/>
  <c r="Y24" i="50"/>
  <c r="T24" i="50"/>
  <c r="V24" i="50"/>
  <c r="T26" i="50"/>
  <c r="V26" i="50"/>
  <c r="T28" i="50"/>
  <c r="V28" i="50"/>
  <c r="T32" i="50"/>
  <c r="V32" i="50"/>
  <c r="T34" i="50"/>
  <c r="V34" i="50"/>
  <c r="V28" i="49"/>
  <c r="U20" i="49"/>
  <c r="U22" i="49"/>
  <c r="U24" i="49"/>
  <c r="U26" i="49"/>
  <c r="U28" i="49"/>
  <c r="U30" i="49"/>
  <c r="U32" i="49"/>
  <c r="U34" i="49"/>
  <c r="V20" i="49"/>
  <c r="V22" i="49"/>
  <c r="V32" i="49"/>
  <c r="T24" i="49"/>
  <c r="V24" i="49"/>
  <c r="T26" i="49"/>
  <c r="V26" i="49"/>
  <c r="T30" i="49"/>
  <c r="V30" i="49"/>
  <c r="T34" i="49"/>
  <c r="V34" i="49"/>
  <c r="T24" i="48"/>
  <c r="V24" i="48"/>
  <c r="T26" i="48"/>
  <c r="V26" i="48"/>
  <c r="T28" i="48"/>
  <c r="V28" i="48"/>
  <c r="T32" i="48"/>
  <c r="V32" i="48"/>
  <c r="T34" i="48"/>
  <c r="V34" i="48"/>
  <c r="T20" i="47"/>
  <c r="V20" i="47"/>
  <c r="T24" i="47"/>
  <c r="V24" i="47"/>
  <c r="T28" i="47"/>
  <c r="V28" i="47"/>
  <c r="T30" i="47"/>
  <c r="V30" i="47"/>
  <c r="T34" i="47"/>
  <c r="V34" i="47"/>
  <c r="T22" i="47"/>
  <c r="V22" i="47"/>
  <c r="T26" i="47"/>
  <c r="V26" i="47"/>
  <c r="T32" i="47"/>
  <c r="V32" i="47"/>
  <c r="T20" i="46"/>
  <c r="V20" i="46"/>
  <c r="T20" i="45"/>
  <c r="V20" i="45"/>
  <c r="T22" i="45"/>
  <c r="V22" i="45"/>
  <c r="T30" i="45"/>
  <c r="V30" i="45"/>
  <c r="T24" i="44"/>
  <c r="V24" i="44"/>
  <c r="T28" i="44"/>
  <c r="V28" i="44"/>
  <c r="O22" i="44"/>
  <c r="U22" i="44"/>
  <c r="O24" i="44"/>
  <c r="U24" i="44"/>
  <c r="O26" i="44"/>
  <c r="U26" i="44"/>
  <c r="O28" i="44"/>
  <c r="U28" i="44"/>
  <c r="O30" i="44"/>
  <c r="U30" i="44"/>
  <c r="O32" i="44"/>
  <c r="U32" i="44"/>
  <c r="O34" i="44"/>
  <c r="U34" i="44"/>
  <c r="T26" i="44"/>
  <c r="V26" i="44"/>
  <c r="T34" i="44"/>
  <c r="V34" i="44"/>
  <c r="T24" i="43"/>
  <c r="V24" i="43"/>
  <c r="T26" i="43"/>
  <c r="V26" i="43"/>
  <c r="O22" i="43"/>
  <c r="U22" i="43"/>
  <c r="O24" i="43"/>
  <c r="U24" i="43"/>
  <c r="O26" i="43"/>
  <c r="U26" i="43"/>
  <c r="O28" i="43"/>
  <c r="U28" i="43"/>
  <c r="O30" i="43"/>
  <c r="U30" i="43"/>
  <c r="O32" i="43"/>
  <c r="U32" i="43"/>
  <c r="O34" i="43"/>
  <c r="U34" i="43"/>
  <c r="T28" i="43"/>
  <c r="V28" i="43"/>
  <c r="T34" i="43"/>
  <c r="V34" i="43"/>
  <c r="O26" i="42"/>
  <c r="U26" i="42"/>
  <c r="O30" i="42"/>
  <c r="U30" i="42"/>
  <c r="T20" i="42"/>
  <c r="V20" i="42"/>
  <c r="T30" i="42"/>
  <c r="V30" i="42"/>
  <c r="T32" i="42"/>
  <c r="V32" i="42"/>
  <c r="O22" i="42"/>
  <c r="U22" i="42"/>
  <c r="O28" i="42"/>
  <c r="U28" i="42"/>
  <c r="O34" i="42"/>
  <c r="U34" i="42"/>
  <c r="O24" i="42"/>
  <c r="U24" i="42"/>
  <c r="O32" i="42"/>
  <c r="U32" i="42"/>
  <c r="T24" i="3"/>
  <c r="V24" i="3"/>
  <c r="T26" i="3"/>
  <c r="V26" i="3"/>
  <c r="T34" i="3"/>
  <c r="V34" i="3"/>
  <c r="S24" i="3"/>
  <c r="U24" i="3"/>
  <c r="T32" i="3"/>
  <c r="V32" i="3"/>
  <c r="P22" i="50"/>
  <c r="T22" i="50"/>
  <c r="P30" i="50"/>
  <c r="T30" i="50"/>
  <c r="S28" i="50"/>
  <c r="S24" i="50"/>
  <c r="S34" i="50"/>
  <c r="S30" i="50"/>
  <c r="S26" i="50"/>
  <c r="S22" i="50"/>
  <c r="S32" i="50"/>
  <c r="S20" i="50"/>
  <c r="P20" i="50"/>
  <c r="T20" i="50"/>
  <c r="P20" i="49"/>
  <c r="T20" i="49"/>
  <c r="P28" i="49"/>
  <c r="T28" i="49"/>
  <c r="S30" i="49"/>
  <c r="S32" i="49"/>
  <c r="S28" i="49"/>
  <c r="S24" i="49"/>
  <c r="S20" i="49"/>
  <c r="S34" i="49"/>
  <c r="S26" i="49"/>
  <c r="S22" i="49"/>
  <c r="P22" i="49"/>
  <c r="T22" i="49"/>
  <c r="P32" i="49"/>
  <c r="T32" i="49"/>
  <c r="S34" i="48"/>
  <c r="S30" i="48"/>
  <c r="S26" i="48"/>
  <c r="S22" i="48"/>
  <c r="S32" i="48"/>
  <c r="S28" i="48"/>
  <c r="S24" i="48"/>
  <c r="S20" i="48"/>
  <c r="P22" i="48"/>
  <c r="T22" i="48"/>
  <c r="P30" i="48"/>
  <c r="T30" i="48"/>
  <c r="P20" i="48"/>
  <c r="T20" i="48"/>
  <c r="S32" i="47"/>
  <c r="S24" i="47"/>
  <c r="S34" i="47"/>
  <c r="S30" i="47"/>
  <c r="S26" i="47"/>
  <c r="S22" i="47"/>
  <c r="S28" i="47"/>
  <c r="S20" i="47"/>
  <c r="P26" i="45"/>
  <c r="T26" i="45"/>
  <c r="P28" i="45"/>
  <c r="T28" i="45"/>
  <c r="P34" i="45"/>
  <c r="T34" i="45"/>
  <c r="S28" i="45"/>
  <c r="S24" i="45"/>
  <c r="S34" i="45"/>
  <c r="S30" i="45"/>
  <c r="S26" i="45"/>
  <c r="S22" i="45"/>
  <c r="S32" i="45"/>
  <c r="S20" i="45"/>
  <c r="P24" i="45"/>
  <c r="T24" i="45"/>
  <c r="P32" i="45"/>
  <c r="T32" i="45"/>
  <c r="S34" i="44"/>
  <c r="S30" i="44"/>
  <c r="S26" i="44"/>
  <c r="S22" i="44"/>
  <c r="S28" i="44"/>
  <c r="S24" i="44"/>
  <c r="S20" i="44"/>
  <c r="P20" i="44"/>
  <c r="T20" i="44"/>
  <c r="P30" i="44"/>
  <c r="T30" i="44"/>
  <c r="T32" i="44"/>
  <c r="S32" i="44"/>
  <c r="P22" i="44"/>
  <c r="T22" i="44"/>
  <c r="P22" i="43"/>
  <c r="T22" i="43"/>
  <c r="S34" i="43"/>
  <c r="S22" i="43"/>
  <c r="S32" i="43"/>
  <c r="S28" i="43"/>
  <c r="S24" i="43"/>
  <c r="S20" i="43"/>
  <c r="S30" i="43"/>
  <c r="S26" i="43"/>
  <c r="P20" i="43"/>
  <c r="T20" i="43"/>
  <c r="P30" i="43"/>
  <c r="T30" i="43"/>
  <c r="P32" i="43"/>
  <c r="T32" i="43"/>
  <c r="P24" i="42"/>
  <c r="T24" i="42"/>
  <c r="P28" i="42"/>
  <c r="T28" i="42"/>
  <c r="S34" i="42"/>
  <c r="S30" i="42"/>
  <c r="S26" i="42"/>
  <c r="S22" i="42"/>
  <c r="S28" i="42"/>
  <c r="S24" i="42"/>
  <c r="S20" i="42"/>
  <c r="S32" i="42"/>
  <c r="H22" i="42"/>
  <c r="T22" i="42"/>
  <c r="P26" i="42"/>
  <c r="T26" i="42"/>
  <c r="P34" i="42"/>
  <c r="T34" i="42"/>
  <c r="O22" i="3"/>
  <c r="S22" i="3"/>
  <c r="O26" i="3"/>
  <c r="S26" i="3"/>
  <c r="P28" i="3"/>
  <c r="T28" i="3"/>
  <c r="P22" i="3"/>
  <c r="T22" i="3"/>
  <c r="P30" i="3"/>
  <c r="T30" i="3"/>
  <c r="S34" i="46"/>
  <c r="S30" i="46"/>
  <c r="S26" i="46"/>
  <c r="S22" i="46"/>
  <c r="S32" i="46"/>
  <c r="S28" i="46"/>
  <c r="S24" i="46"/>
  <c r="S20" i="46"/>
  <c r="AR21" i="46"/>
  <c r="AP21" i="46"/>
  <c r="O20" i="46"/>
  <c r="P20" i="46"/>
  <c r="L24" i="50"/>
  <c r="P24" i="50"/>
  <c r="L26" i="50"/>
  <c r="P26" i="50"/>
  <c r="L28" i="50"/>
  <c r="P28" i="50"/>
  <c r="L32" i="50"/>
  <c r="P32" i="50"/>
  <c r="L34" i="50"/>
  <c r="P34" i="50"/>
  <c r="K24" i="50"/>
  <c r="O20" i="50"/>
  <c r="O22" i="50"/>
  <c r="O24" i="50"/>
  <c r="O26" i="50"/>
  <c r="O28" i="50"/>
  <c r="O30" i="50"/>
  <c r="O32" i="50"/>
  <c r="O34" i="50"/>
  <c r="L26" i="49"/>
  <c r="P26" i="49"/>
  <c r="L24" i="49"/>
  <c r="P24" i="49"/>
  <c r="J30" i="49"/>
  <c r="P30" i="49"/>
  <c r="L34" i="49"/>
  <c r="P34" i="49"/>
  <c r="K24" i="49"/>
  <c r="O20" i="49"/>
  <c r="O22" i="49"/>
  <c r="O24" i="49"/>
  <c r="O26" i="49"/>
  <c r="O28" i="49"/>
  <c r="O30" i="49"/>
  <c r="O32" i="49"/>
  <c r="O34" i="49"/>
  <c r="K24" i="48"/>
  <c r="O20" i="48"/>
  <c r="O22" i="48"/>
  <c r="O24" i="48"/>
  <c r="O26" i="48"/>
  <c r="O28" i="48"/>
  <c r="O30" i="48"/>
  <c r="O32" i="48"/>
  <c r="O34" i="48"/>
  <c r="H30" i="48"/>
  <c r="L24" i="48"/>
  <c r="P24" i="48"/>
  <c r="L26" i="48"/>
  <c r="P26" i="48"/>
  <c r="L28" i="48"/>
  <c r="P28" i="48"/>
  <c r="L32" i="48"/>
  <c r="P32" i="48"/>
  <c r="L34" i="48"/>
  <c r="P34" i="48"/>
  <c r="P20" i="47"/>
  <c r="P22" i="47"/>
  <c r="P30" i="47"/>
  <c r="O24" i="47"/>
  <c r="O26" i="47"/>
  <c r="O34" i="47"/>
  <c r="K24" i="47"/>
  <c r="O20" i="47"/>
  <c r="O22" i="47"/>
  <c r="O28" i="47"/>
  <c r="O30" i="47"/>
  <c r="O32" i="47"/>
  <c r="L24" i="47"/>
  <c r="P24" i="47"/>
  <c r="L26" i="47"/>
  <c r="P26" i="47"/>
  <c r="L28" i="47"/>
  <c r="P28" i="47"/>
  <c r="L32" i="47"/>
  <c r="P32" i="47"/>
  <c r="L34" i="47"/>
  <c r="P34" i="47"/>
  <c r="K24" i="45"/>
  <c r="O20" i="45"/>
  <c r="O22" i="45"/>
  <c r="O24" i="45"/>
  <c r="O26" i="45"/>
  <c r="O28" i="45"/>
  <c r="O30" i="45"/>
  <c r="O32" i="45"/>
  <c r="O34" i="45"/>
  <c r="J20" i="45"/>
  <c r="P20" i="45"/>
  <c r="J22" i="45"/>
  <c r="P22" i="45"/>
  <c r="J30" i="45"/>
  <c r="P30" i="45"/>
  <c r="K24" i="44"/>
  <c r="O20" i="44"/>
  <c r="L24" i="44"/>
  <c r="P24" i="44"/>
  <c r="L26" i="44"/>
  <c r="P26" i="44"/>
  <c r="L28" i="44"/>
  <c r="P28" i="44"/>
  <c r="L32" i="44"/>
  <c r="P32" i="44"/>
  <c r="L34" i="44"/>
  <c r="P34" i="44"/>
  <c r="K24" i="43"/>
  <c r="O20" i="43"/>
  <c r="L24" i="43"/>
  <c r="P24" i="43"/>
  <c r="L26" i="43"/>
  <c r="P26" i="43"/>
  <c r="L28" i="43"/>
  <c r="P28" i="43"/>
  <c r="L34" i="43"/>
  <c r="P34" i="43"/>
  <c r="K24" i="42"/>
  <c r="O20" i="42"/>
  <c r="J20" i="42"/>
  <c r="P20" i="42"/>
  <c r="J22" i="42"/>
  <c r="P22" i="42"/>
  <c r="J30" i="42"/>
  <c r="P30" i="42"/>
  <c r="H32" i="42"/>
  <c r="P32" i="42"/>
  <c r="H34" i="42"/>
  <c r="L26" i="3"/>
  <c r="P26" i="3"/>
  <c r="L34" i="3"/>
  <c r="P34" i="3"/>
  <c r="K24" i="3"/>
  <c r="O24" i="3"/>
  <c r="O28" i="3"/>
  <c r="O32" i="3"/>
  <c r="L24" i="3"/>
  <c r="P24" i="3"/>
  <c r="L32" i="3"/>
  <c r="P32" i="3"/>
  <c r="O30" i="3"/>
  <c r="O34" i="3"/>
  <c r="J32" i="49"/>
  <c r="L32" i="49"/>
  <c r="G32" i="46"/>
  <c r="K24" i="46"/>
  <c r="J24" i="45"/>
  <c r="L24" i="45"/>
  <c r="J26" i="45"/>
  <c r="L26" i="45"/>
  <c r="J28" i="45"/>
  <c r="L28" i="45"/>
  <c r="J32" i="45"/>
  <c r="L32" i="45"/>
  <c r="J34" i="45"/>
  <c r="L34" i="45"/>
  <c r="J32" i="43"/>
  <c r="L32" i="43"/>
  <c r="H32" i="43"/>
  <c r="J24" i="42"/>
  <c r="L24" i="42"/>
  <c r="J26" i="42"/>
  <c r="L26" i="42"/>
  <c r="J28" i="42"/>
  <c r="L28" i="42"/>
  <c r="J32" i="42"/>
  <c r="L32" i="42"/>
  <c r="J34" i="42"/>
  <c r="L34" i="42"/>
  <c r="H20" i="42"/>
  <c r="J28" i="3"/>
  <c r="L28" i="3"/>
  <c r="J20" i="50"/>
  <c r="J22" i="50"/>
  <c r="J24" i="50"/>
  <c r="J26" i="50"/>
  <c r="J28" i="50"/>
  <c r="J30" i="50"/>
  <c r="J32" i="50"/>
  <c r="J34" i="50"/>
  <c r="H20" i="50"/>
  <c r="H22" i="50"/>
  <c r="H32" i="50"/>
  <c r="H34" i="50"/>
  <c r="H28" i="50"/>
  <c r="H30" i="50"/>
  <c r="I34" i="50"/>
  <c r="I30" i="50"/>
  <c r="I26" i="50"/>
  <c r="I22" i="50"/>
  <c r="I32" i="50"/>
  <c r="I20" i="50"/>
  <c r="I28" i="50"/>
  <c r="I24" i="50"/>
  <c r="G34" i="50"/>
  <c r="G30" i="50"/>
  <c r="G26" i="50"/>
  <c r="G22" i="50"/>
  <c r="G32" i="50"/>
  <c r="G28" i="50"/>
  <c r="G24" i="50"/>
  <c r="G20" i="50"/>
  <c r="H24" i="50"/>
  <c r="H26" i="50"/>
  <c r="I32" i="49"/>
  <c r="I24" i="49"/>
  <c r="I34" i="49"/>
  <c r="I30" i="49"/>
  <c r="I26" i="49"/>
  <c r="I22" i="49"/>
  <c r="I28" i="49"/>
  <c r="I20" i="49"/>
  <c r="J20" i="49"/>
  <c r="H20" i="49"/>
  <c r="J22" i="49"/>
  <c r="H22" i="49"/>
  <c r="J24" i="49"/>
  <c r="H24" i="49"/>
  <c r="J26" i="49"/>
  <c r="H26" i="49"/>
  <c r="J28" i="49"/>
  <c r="H28" i="49"/>
  <c r="H34" i="49"/>
  <c r="J34" i="49"/>
  <c r="I34" i="48"/>
  <c r="I30" i="48"/>
  <c r="I26" i="48"/>
  <c r="I22" i="48"/>
  <c r="I32" i="48"/>
  <c r="I28" i="48"/>
  <c r="I24" i="48"/>
  <c r="I20" i="48"/>
  <c r="J20" i="48"/>
  <c r="J22" i="48"/>
  <c r="J24" i="48"/>
  <c r="J26" i="48"/>
  <c r="J28" i="48"/>
  <c r="J30" i="48"/>
  <c r="J32" i="48"/>
  <c r="H34" i="48"/>
  <c r="J34" i="48"/>
  <c r="G34" i="48"/>
  <c r="H26" i="48"/>
  <c r="G22" i="47"/>
  <c r="I34" i="47"/>
  <c r="I30" i="47"/>
  <c r="I26" i="47"/>
  <c r="I22" i="47"/>
  <c r="I32" i="47"/>
  <c r="I28" i="47"/>
  <c r="I24" i="47"/>
  <c r="I20" i="47"/>
  <c r="G30" i="47"/>
  <c r="J20" i="47"/>
  <c r="J22" i="47"/>
  <c r="J24" i="47"/>
  <c r="J26" i="47"/>
  <c r="J28" i="47"/>
  <c r="J30" i="47"/>
  <c r="J32" i="47"/>
  <c r="H34" i="47"/>
  <c r="J34" i="47"/>
  <c r="G32" i="47"/>
  <c r="G28" i="47"/>
  <c r="G34" i="47"/>
  <c r="I34" i="46"/>
  <c r="I30" i="46"/>
  <c r="I26" i="46"/>
  <c r="I22" i="46"/>
  <c r="I32" i="46"/>
  <c r="I28" i="46"/>
  <c r="I24" i="46"/>
  <c r="I20" i="46"/>
  <c r="J20" i="46"/>
  <c r="G34" i="46"/>
  <c r="I34" i="45"/>
  <c r="I30" i="45"/>
  <c r="I26" i="45"/>
  <c r="I22" i="45"/>
  <c r="I32" i="45"/>
  <c r="I24" i="45"/>
  <c r="I28" i="45"/>
  <c r="I20" i="45"/>
  <c r="G26" i="45"/>
  <c r="G30" i="45"/>
  <c r="G20" i="45"/>
  <c r="G24" i="45"/>
  <c r="G20" i="44"/>
  <c r="I34" i="44"/>
  <c r="I26" i="44"/>
  <c r="I22" i="44"/>
  <c r="I28" i="44"/>
  <c r="I24" i="44"/>
  <c r="I20" i="44"/>
  <c r="I30" i="44"/>
  <c r="H20" i="44"/>
  <c r="J20" i="44"/>
  <c r="H24" i="44"/>
  <c r="J24" i="44"/>
  <c r="H28" i="44"/>
  <c r="J28" i="44"/>
  <c r="H32" i="44"/>
  <c r="J32" i="44"/>
  <c r="I32" i="44"/>
  <c r="G26" i="44"/>
  <c r="H22" i="44"/>
  <c r="J22" i="44"/>
  <c r="H26" i="44"/>
  <c r="J26" i="44"/>
  <c r="H30" i="44"/>
  <c r="J30" i="44"/>
  <c r="H34" i="44"/>
  <c r="J34" i="44"/>
  <c r="G24" i="44"/>
  <c r="G20" i="43"/>
  <c r="I34" i="43"/>
  <c r="I30" i="43"/>
  <c r="I26" i="43"/>
  <c r="I22" i="43"/>
  <c r="I32" i="43"/>
  <c r="I28" i="43"/>
  <c r="I24" i="43"/>
  <c r="I20" i="43"/>
  <c r="H20" i="43"/>
  <c r="J20" i="43"/>
  <c r="H22" i="43"/>
  <c r="J22" i="43"/>
  <c r="H24" i="43"/>
  <c r="J24" i="43"/>
  <c r="H26" i="43"/>
  <c r="J26" i="43"/>
  <c r="H28" i="43"/>
  <c r="J28" i="43"/>
  <c r="H30" i="43"/>
  <c r="J30" i="43"/>
  <c r="H34" i="43"/>
  <c r="J34" i="43"/>
  <c r="I26" i="42"/>
  <c r="I30" i="42"/>
  <c r="I22" i="42"/>
  <c r="I32" i="42"/>
  <c r="I28" i="42"/>
  <c r="I24" i="42"/>
  <c r="I20" i="42"/>
  <c r="I34" i="42"/>
  <c r="G34" i="42"/>
  <c r="G26" i="42"/>
  <c r="G24" i="42"/>
  <c r="G28" i="42"/>
  <c r="G20" i="42"/>
  <c r="G32" i="42"/>
  <c r="G30" i="42"/>
  <c r="G22" i="42"/>
  <c r="H24" i="42"/>
  <c r="H28" i="42"/>
  <c r="H26" i="42"/>
  <c r="H30" i="42"/>
  <c r="I24" i="3"/>
  <c r="J24" i="3"/>
  <c r="J32" i="3"/>
  <c r="I22" i="3"/>
  <c r="I26" i="3"/>
  <c r="J22" i="3"/>
  <c r="J26" i="3"/>
  <c r="J30" i="3"/>
  <c r="J34" i="3"/>
  <c r="H30" i="49"/>
  <c r="H32" i="49"/>
  <c r="G34" i="49"/>
  <c r="G32" i="49"/>
  <c r="G30" i="49"/>
  <c r="G28" i="49"/>
  <c r="G26" i="49"/>
  <c r="G24" i="49"/>
  <c r="G22" i="49"/>
  <c r="G20" i="49"/>
  <c r="H20" i="48"/>
  <c r="H22" i="48"/>
  <c r="H24" i="48"/>
  <c r="H28" i="48"/>
  <c r="H32" i="48"/>
  <c r="G30" i="48"/>
  <c r="G32" i="48"/>
  <c r="G28" i="48"/>
  <c r="G24" i="48"/>
  <c r="G26" i="48"/>
  <c r="G20" i="48"/>
  <c r="G22" i="48"/>
  <c r="H20" i="47"/>
  <c r="H22" i="47"/>
  <c r="H24" i="47"/>
  <c r="H26" i="47"/>
  <c r="H28" i="47"/>
  <c r="H30" i="47"/>
  <c r="H32" i="47"/>
  <c r="G24" i="47"/>
  <c r="G26" i="47"/>
  <c r="G20" i="47"/>
  <c r="H20" i="46"/>
  <c r="G28" i="46"/>
  <c r="G26" i="46"/>
  <c r="G24" i="46"/>
  <c r="G30" i="46"/>
  <c r="G22" i="46"/>
  <c r="G20" i="46"/>
  <c r="H20" i="45"/>
  <c r="H22" i="45"/>
  <c r="H24" i="45"/>
  <c r="H26" i="45"/>
  <c r="H28" i="45"/>
  <c r="H30" i="45"/>
  <c r="H32" i="45"/>
  <c r="H34" i="45"/>
  <c r="G22" i="45"/>
  <c r="G34" i="45"/>
  <c r="G32" i="45"/>
  <c r="G28" i="45"/>
  <c r="G30" i="44"/>
  <c r="G32" i="44"/>
  <c r="G34" i="44"/>
  <c r="G28" i="44"/>
  <c r="G22" i="44"/>
  <c r="G28" i="43"/>
  <c r="G34" i="43"/>
  <c r="G32" i="43"/>
  <c r="G22" i="43"/>
  <c r="G30" i="43"/>
  <c r="G24" i="43"/>
  <c r="G26" i="43"/>
  <c r="H28" i="3"/>
  <c r="H30" i="3"/>
  <c r="H24" i="3"/>
  <c r="H34" i="3"/>
  <c r="H32" i="3"/>
  <c r="H26" i="3"/>
  <c r="H22" i="3"/>
  <c r="F22" i="46" l="1"/>
  <c r="Z22" i="46"/>
  <c r="J22" i="46"/>
  <c r="T22" i="46"/>
  <c r="V22" i="46"/>
  <c r="H22" i="46"/>
  <c r="P22" i="46"/>
  <c r="AQ21" i="46"/>
  <c r="AO21" i="46"/>
  <c r="AQ25" i="46"/>
  <c r="AO25" i="46"/>
  <c r="AQ27" i="46"/>
  <c r="AO27" i="46"/>
  <c r="AQ29" i="46"/>
  <c r="AO29" i="46"/>
  <c r="AQ23" i="46"/>
  <c r="AO23" i="46"/>
  <c r="AQ33" i="46"/>
  <c r="AO33" i="46"/>
  <c r="AQ31" i="46"/>
  <c r="AO31" i="46"/>
  <c r="AR23" i="46"/>
  <c r="AP23" i="46"/>
  <c r="AO11" i="3"/>
  <c r="AO12" i="3"/>
  <c r="AO13" i="3"/>
  <c r="AO14" i="3"/>
  <c r="AO15" i="3"/>
  <c r="AO16" i="3"/>
  <c r="AO17" i="3"/>
  <c r="AO18" i="3"/>
  <c r="AO19" i="3"/>
  <c r="Y20" i="3" l="1"/>
  <c r="U34" i="46"/>
  <c r="Y34" i="46"/>
  <c r="F24" i="46"/>
  <c r="Z24" i="46"/>
  <c r="U30" i="46"/>
  <c r="Y30" i="46"/>
  <c r="U26" i="46"/>
  <c r="Y26" i="46"/>
  <c r="U32" i="46"/>
  <c r="Y32" i="46"/>
  <c r="U24" i="46"/>
  <c r="Y24" i="46"/>
  <c r="U28" i="46"/>
  <c r="Y28" i="46"/>
  <c r="U22" i="46"/>
  <c r="Y22" i="46"/>
  <c r="U20" i="3"/>
  <c r="E24" i="3"/>
  <c r="E34" i="3"/>
  <c r="E26" i="3"/>
  <c r="E30" i="3"/>
  <c r="E32" i="3"/>
  <c r="E22" i="3"/>
  <c r="E20" i="3"/>
  <c r="E28" i="3"/>
  <c r="T24" i="46"/>
  <c r="V24" i="46"/>
  <c r="O20" i="3"/>
  <c r="S32" i="3"/>
  <c r="S20" i="3"/>
  <c r="S34" i="3"/>
  <c r="S30" i="3"/>
  <c r="S28" i="3"/>
  <c r="H24" i="46"/>
  <c r="P24" i="46"/>
  <c r="J24" i="46"/>
  <c r="L24" i="46"/>
  <c r="O34" i="46"/>
  <c r="O30" i="46"/>
  <c r="O26" i="46"/>
  <c r="O32" i="46"/>
  <c r="O24" i="46"/>
  <c r="O28" i="46"/>
  <c r="O22" i="46"/>
  <c r="I32" i="3"/>
  <c r="I28" i="3"/>
  <c r="I20" i="3"/>
  <c r="I34" i="3"/>
  <c r="I30" i="3"/>
  <c r="G32" i="3"/>
  <c r="G26" i="3"/>
  <c r="G20" i="3"/>
  <c r="G30" i="3"/>
  <c r="G24" i="3"/>
  <c r="G34" i="3"/>
  <c r="G28" i="3"/>
  <c r="G22" i="3"/>
  <c r="AP19" i="3"/>
  <c r="AP18" i="3"/>
  <c r="AP17" i="3"/>
  <c r="AP16" i="3"/>
  <c r="AP15" i="3"/>
  <c r="AP14" i="3"/>
  <c r="AP13" i="3"/>
  <c r="AP12" i="3"/>
  <c r="AP11" i="3"/>
  <c r="Z20" i="3" l="1"/>
  <c r="V20" i="3"/>
  <c r="F20" i="3"/>
  <c r="P20" i="3"/>
  <c r="T20" i="3"/>
  <c r="AR25" i="46"/>
  <c r="AP25" i="46"/>
  <c r="J20" i="3"/>
  <c r="H20" i="3"/>
  <c r="F26" i="46" l="1"/>
  <c r="Z26" i="46"/>
  <c r="T26" i="46"/>
  <c r="V26" i="46"/>
  <c r="L26" i="46"/>
  <c r="H26" i="46"/>
  <c r="P26" i="46"/>
  <c r="J26" i="46"/>
  <c r="AR27" i="46" l="1"/>
  <c r="AP27" i="46"/>
  <c r="F28" i="46" l="1"/>
  <c r="Z28" i="46"/>
  <c r="T28" i="46"/>
  <c r="V28" i="46"/>
  <c r="L28" i="46"/>
  <c r="P28" i="46"/>
  <c r="J28" i="46"/>
  <c r="H28" i="46"/>
  <c r="AR29" i="46" l="1"/>
  <c r="AP29" i="46"/>
  <c r="F30" i="46" l="1"/>
  <c r="Z30" i="46"/>
  <c r="T30" i="46"/>
  <c r="V30" i="46"/>
  <c r="P30" i="46"/>
  <c r="H30" i="46"/>
  <c r="J30" i="46"/>
  <c r="AR31" i="46" l="1"/>
  <c r="AP31" i="46"/>
  <c r="F32" i="46" l="1"/>
  <c r="Z32" i="46"/>
  <c r="T32" i="46"/>
  <c r="V32" i="46"/>
  <c r="L32" i="46"/>
  <c r="P32" i="46"/>
  <c r="H32" i="46"/>
  <c r="J32" i="46"/>
  <c r="AR33" i="46" l="1"/>
  <c r="AP33" i="46"/>
  <c r="F34" i="46" l="1"/>
  <c r="Z34" i="46"/>
  <c r="T34" i="46"/>
  <c r="V34" i="46"/>
  <c r="L34" i="46"/>
  <c r="J34" i="46"/>
  <c r="P34" i="46"/>
  <c r="H34" i="46"/>
</calcChain>
</file>

<file path=xl/sharedStrings.xml><?xml version="1.0" encoding="utf-8"?>
<sst xmlns="http://schemas.openxmlformats.org/spreadsheetml/2006/main" count="1107" uniqueCount="92">
  <si>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</si>
  <si>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</si>
  <si>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</si>
  <si>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</si>
  <si>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</si>
  <si>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</si>
  <si>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</si>
  <si>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</si>
  <si>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</si>
  <si>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</si>
  <si>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</si>
  <si>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</si>
  <si>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</si>
  <si>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</si>
  <si>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</si>
  <si>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</si>
  <si>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</si>
  <si>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</si>
  <si>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</si>
  <si>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</si>
  <si>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</si>
  <si>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</si>
  <si>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</si>
  <si>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</si>
  <si>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</si>
  <si>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</si>
  <si>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</si>
  <si>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</si>
  <si>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</si>
  <si>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</si>
  <si>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</si>
  <si>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</si>
  <si>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</si>
  <si>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</si>
  <si>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</si>
  <si>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</si>
  <si>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</si>
  <si>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</si>
  <si>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</si>
  <si>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</si>
  <si>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</si>
  <si>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</si>
  <si>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</si>
  <si>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</si>
  <si>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</si>
  <si>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</si>
  <si>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</si>
  <si>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</si>
  <si>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</si>
  <si>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</si>
  <si>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</si>
  <si>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</si>
  <si>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</si>
  <si>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</si>
  <si>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</si>
  <si>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</si>
  <si>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</si>
  <si>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</si>
  <si>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</si>
  <si>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</si>
  <si>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</si>
  <si>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</si>
  <si>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</si>
  <si>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</si>
  <si>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</si>
  <si>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</si>
  <si>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NOTE:</t>
  </si>
  <si>
    <t>Set 4</t>
  </si>
  <si>
    <t>20 deg</t>
  </si>
  <si>
    <t>TX: DL EIRP [dBm/MHz]
TX: UL [dBm]</t>
  </si>
  <si>
    <t>UL CNR includes 3 dB additional loss due to beamwidth defined by HPBW at edge of the beam</t>
  </si>
  <si>
    <t xml:space="preserve">For PC5 (20 dBm) and NF=9 dB, ADD 3 dB and 2 dB respectively to align CNR UL and DL figures </t>
  </si>
  <si>
    <t>SONY</t>
  </si>
  <si>
    <t xml:space="preserve">   </t>
  </si>
  <si>
    <t>CMCC</t>
  </si>
  <si>
    <t>HUAWEI</t>
  </si>
  <si>
    <t>XIAOMI</t>
  </si>
  <si>
    <t>ERICSSON</t>
  </si>
  <si>
    <t>VIVO</t>
  </si>
  <si>
    <t>ZTE</t>
  </si>
  <si>
    <t>OPPO</t>
  </si>
  <si>
    <t>CATT</t>
  </si>
  <si>
    <t>SATELIOT</t>
  </si>
  <si>
    <t>RX: G/T [dB/K]</t>
  </si>
  <si>
    <t>When considering PC5 with 20dB, lower CNR will be achieved comparing with PC3 and the coverage would be impacted by power reduction</t>
  </si>
  <si>
    <t>NOKIA</t>
  </si>
  <si>
    <t xml:space="preserve">DL SNR may include a 3 dB additional loss due to beamwidth defined by HPBW at the edge of the beam;  for SET-1, SET-2, SET-3, a 0 dB additional loss is used </t>
  </si>
  <si>
    <t xml:space="preserve">in the spreadsheet calculation with the assumption that the DL EIRP is the EIRP at the beam edge; for SET-4, a 3 dB additional loss is used in the spreadsheet </t>
  </si>
  <si>
    <t xml:space="preserve">calculation with the assumption that the DL EIRP is the EIRP at the Nadir.  </t>
  </si>
  <si>
    <t>SAMSUNG</t>
  </si>
  <si>
    <t>The central beam edge DL SNR and UL SNR are reported in the spreadsheet</t>
  </si>
  <si>
    <t>QUALCOMM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</si>
</sst>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 "/>
    <numFmt numFmtId="165" formatCode="0.0"/>
    <numFmt numFmtId="166" formatCode="0.00_ "/>
  </numFmts>
  <fonts count="13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15" borderId="0" xfId="0" applyFont="1" applyFill="1"/>
    <xf numFmtId="14" fontId="0" fillId="15" borderId="0" xfId="0" applyNumberFormat="1" applyFill="1" applyAlignment="1">
      <alignment horizontal="center"/>
    </xf>
    <xf numFmtId="164" fontId="0" fillId="0" borderId="0" xfId="0" applyNumberFormat="1"/>
    <xf numFmtId="2" fontId="9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164" fontId="10" fillId="15" borderId="2" xfId="0" applyNumberFormat="1" applyFont="1" applyFill="1" applyBorder="1"/>
    <xf numFmtId="164" fontId="0" fillId="0" borderId="2" xfId="0" applyNumberFormat="1" applyBorder="1"/>
    <xf numFmtId="164" fontId="0" fillId="0" borderId="0" xfId="0" applyNumberFormat="1"/>
    <xf numFmtId="2" fontId="9" fillId="0" borderId="5" xfId="0" applyNumberFormat="1" applyFont="1" applyFill="1" applyBorder="1" applyAlignment="1">
      <alignment horizontal="center" vertical="center"/>
    </xf>
    <xf numFmtId="0" fontId="0" fillId="15" borderId="0" xfId="0" applyFill="1"/>
    <xf numFmtId="0" fontId="9" fillId="16" borderId="2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4" fontId="0" fillId="0" borderId="0" xfId="0" applyNumberFormat="1" applyFont="1"/>
    <xf numFmtId="0" fontId="10" fillId="0" borderId="0" xfId="0" applyFont="1" applyFill="1"/>
    <xf numFmtId="2" fontId="12" fillId="0" borderId="5" xfId="0" applyNumberFormat="1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164" fontId="0" fillId="16" borderId="7" xfId="0" applyNumberFormat="1" applyFill="1" applyBorder="1"/>
    <xf numFmtId="0" fontId="9" fillId="0" borderId="6" xfId="0" applyFont="1" applyBorder="1" applyAlignment="1">
      <alignment horizontal="center" vertical="center"/>
    </xf>
    <xf numFmtId="164" fontId="0" fillId="0" borderId="0" xfId="0" applyNumberFormat="1"/>
    <xf numFmtId="164" fontId="0" fillId="0" borderId="7" xfId="0" applyNumberFormat="1" applyBorder="1"/>
    <xf numFmtId="0" fontId="9" fillId="0" borderId="3" xfId="0" applyFont="1" applyBorder="1" applyAlignment="1">
      <alignment horizontal="center" vertical="center"/>
    </xf>
    <xf numFmtId="164" fontId="0" fillId="0" borderId="3" xfId="0" applyNumberFormat="1" applyBorder="1"/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B5" sqref="B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20">
        <v>44335</v>
      </c>
      <c r="C5" s="2" t="s">
        <v>4</v>
      </c>
      <c r="D5" s="2" t="s">
        <v>31</v>
      </c>
      <c r="E5" s="4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B1" zoomScale="70" zoomScaleNormal="70" zoomScalePageLayoutView="80" workbookViewId="0">
      <selection activeCell="AD11" sqref="AD11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61</v>
      </c>
    </row>
    <row r="7" spans="4:44" ht="13.5" customHeight="1" thickBot="1"/>
    <row r="8" spans="4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1" t="s">
        <v>91</v>
      </c>
      <c r="AD8" s="43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63.7</v>
      </c>
      <c r="F11" s="12">
        <v>23</v>
      </c>
      <c r="G11" s="12">
        <v>63.7</v>
      </c>
      <c r="H11" s="12">
        <v>23</v>
      </c>
      <c r="I11" s="12">
        <v>63.7</v>
      </c>
      <c r="J11" s="12">
        <v>23</v>
      </c>
      <c r="K11" s="12">
        <v>63.7</v>
      </c>
      <c r="L11" s="12">
        <v>23</v>
      </c>
      <c r="M11" s="12">
        <v>63.7</v>
      </c>
      <c r="N11" s="12">
        <v>23</v>
      </c>
      <c r="O11" s="12">
        <v>63.7</v>
      </c>
      <c r="P11" s="12">
        <v>23</v>
      </c>
      <c r="Q11" s="31">
        <v>63.7</v>
      </c>
      <c r="R11" s="31">
        <v>23</v>
      </c>
      <c r="S11" s="12">
        <v>63.7</v>
      </c>
      <c r="T11" s="12">
        <v>23</v>
      </c>
      <c r="U11" s="12">
        <v>63.7</v>
      </c>
      <c r="V11" s="12">
        <v>23</v>
      </c>
      <c r="W11" s="12">
        <v>63.7</v>
      </c>
      <c r="X11" s="12">
        <v>23</v>
      </c>
      <c r="Y11" s="12">
        <v>63.7</v>
      </c>
      <c r="Z11" s="12">
        <v>23</v>
      </c>
      <c r="AA11" s="12">
        <v>63.7</v>
      </c>
      <c r="AB11" s="12">
        <v>23</v>
      </c>
      <c r="AC11" s="12">
        <v>63.7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63.7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7.4213768338480222E-15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37">
        <v>-31.62397997898956</v>
      </c>
      <c r="V12" s="12">
        <v>-12.8</v>
      </c>
      <c r="W12" s="12">
        <v>-31.623979978989599</v>
      </c>
      <c r="X12" s="12">
        <v>-12.8</v>
      </c>
      <c r="Y12" s="12">
        <v>-31.62</v>
      </c>
      <c r="Z12" s="12">
        <v>-12.8</v>
      </c>
      <c r="AA12" s="12">
        <v>-31.62</v>
      </c>
      <c r="AB12" s="12">
        <v>-12.8</v>
      </c>
      <c r="AC12" s="12">
        <v>-31.62</v>
      </c>
      <c r="AD12" s="12">
        <v>-12.8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-12.799999999999999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1.8553442084620055E-15</v>
      </c>
    </row>
    <row r="13" spans="4:44" ht="15.75" customHeight="1" thickBot="1">
      <c r="D13" s="34" t="s">
        <v>25</v>
      </c>
      <c r="E13" s="12">
        <v>164.47</v>
      </c>
      <c r="F13" s="12">
        <v>164.47</v>
      </c>
      <c r="G13" s="12">
        <v>164.47</v>
      </c>
      <c r="H13" s="12">
        <v>164.47</v>
      </c>
      <c r="I13" s="12">
        <v>164.48634034438322</v>
      </c>
      <c r="J13" s="12">
        <v>164.48634034438322</v>
      </c>
      <c r="K13" s="12">
        <v>164.486340344383</v>
      </c>
      <c r="L13" s="12">
        <v>164.486340344383</v>
      </c>
      <c r="M13" s="12">
        <v>164.49</v>
      </c>
      <c r="N13" s="12">
        <v>164.49</v>
      </c>
      <c r="O13" s="12">
        <v>164.47811253043193</v>
      </c>
      <c r="P13" s="12">
        <v>164.47811253043201</v>
      </c>
      <c r="Q13" s="31">
        <v>164.48634042694644</v>
      </c>
      <c r="R13" s="31">
        <v>164.48634042694644</v>
      </c>
      <c r="S13" s="12">
        <v>164.49</v>
      </c>
      <c r="T13" s="12">
        <v>164.49</v>
      </c>
      <c r="U13" s="12">
        <v>164.4863</v>
      </c>
      <c r="V13" s="12">
        <v>164.4863</v>
      </c>
      <c r="W13" s="12">
        <v>164.486340344383</v>
      </c>
      <c r="X13" s="12">
        <v>164.486340344383</v>
      </c>
      <c r="Y13" s="12">
        <v>164.48</v>
      </c>
      <c r="Z13" s="12">
        <v>164.48</v>
      </c>
      <c r="AA13" s="12">
        <v>164.47</v>
      </c>
      <c r="AB13" s="12">
        <v>164.47</v>
      </c>
      <c r="AC13" s="12">
        <v>164.49</v>
      </c>
      <c r="AD13" s="12">
        <v>164.49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164.48303942237678</v>
      </c>
      <c r="AP13" s="12">
        <f t="shared" si="1"/>
        <v>164.48303942237678</v>
      </c>
      <c r="AQ13" s="12">
        <f t="shared" ref="AQ13:AQ33" si="3">_xlfn.STDEV.S(E13,G13,I13,M13,O13,Q13,S13,U13,W13,Y13,AA13,AC13,AE13,AG13,AI13,AK13,AM13)</f>
        <v>8.0796724434307292E-3</v>
      </c>
      <c r="AR13" s="12">
        <f t="shared" si="2"/>
        <v>8.0796724434270446E-3</v>
      </c>
    </row>
    <row r="14" spans="4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9.1454545552991165E-2</v>
      </c>
      <c r="AP14" s="12">
        <f t="shared" si="1"/>
        <v>9.1454545552991165E-2</v>
      </c>
      <c r="AQ14" s="12">
        <f t="shared" si="3"/>
        <v>3.4315382098124195E-2</v>
      </c>
      <c r="AR14" s="12">
        <f t="shared" si="2"/>
        <v>3.4315382098124195E-2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-2.0899999999999928</v>
      </c>
      <c r="F19" s="12">
        <f>F$11-F$13+F$12+198.6-10*LOG10(A19)-30-SUM(F$14:F$18)</f>
        <v>-27.304237554869516</v>
      </c>
      <c r="G19" s="12">
        <f>G$11-G$13+G$12+198.6-60-SUM(G$14:G$18)</f>
        <v>-2.1899999999999924</v>
      </c>
      <c r="H19" s="12">
        <f>H$11-H$13+H$12+198.6-10*LOG10(A19)-30-SUM(H$14:H$18)</f>
        <v>-27.404237554869518</v>
      </c>
      <c r="I19" s="12">
        <v>-2.110320323372747</v>
      </c>
      <c r="J19" s="12">
        <v>-27.320577899252726</v>
      </c>
      <c r="K19" s="12"/>
      <c r="L19" s="12"/>
      <c r="M19" s="12">
        <v>-2.12</v>
      </c>
      <c r="N19" s="12">
        <v>-27.32</v>
      </c>
      <c r="O19" s="12">
        <v>-2.0699999999999998</v>
      </c>
      <c r="P19" s="12">
        <v>-27.28</v>
      </c>
      <c r="Q19" s="31">
        <v>-2.0803204070188883</v>
      </c>
      <c r="R19" s="31">
        <v>-27.290577982898867</v>
      </c>
      <c r="S19" s="12">
        <v>-2.08</v>
      </c>
      <c r="T19" s="12">
        <v>-27.29</v>
      </c>
      <c r="U19" s="12">
        <v>-2.1102799789895599</v>
      </c>
      <c r="V19" s="12">
        <v>-27.320537554869517</v>
      </c>
      <c r="W19" s="12">
        <v>-2.11</v>
      </c>
      <c r="X19" s="12"/>
      <c r="Y19" s="12">
        <v>-2.11</v>
      </c>
      <c r="Z19" s="12">
        <v>-27.32</v>
      </c>
      <c r="AA19" s="12">
        <v>-2.0899999999999928</v>
      </c>
      <c r="AB19" s="12">
        <v>-27.304237554869516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-2.097092070938118</v>
      </c>
      <c r="AP19" s="12">
        <f t="shared" si="1"/>
        <v>-27.305574282973353</v>
      </c>
      <c r="AQ19" s="12">
        <f t="shared" si="3"/>
        <v>3.2345138009709888E-2</v>
      </c>
      <c r="AR19" s="12">
        <f t="shared" si="2"/>
        <v>3.4562781314267488E-2</v>
      </c>
    </row>
    <row r="20" spans="1:44" ht="15.75" thickBot="1">
      <c r="A20" s="30"/>
      <c r="D20" s="33" t="s">
        <v>64</v>
      </c>
      <c r="E20" s="15">
        <f>ABS(E19-$AO$19)</f>
        <v>7.09207093812525E-3</v>
      </c>
      <c r="F20" s="16">
        <f>ABS(F19-$AP$19)</f>
        <v>1.3367281038370038E-3</v>
      </c>
      <c r="G20" s="15">
        <f>ABS(G19-$AO$19)</f>
        <v>9.2907929061874395E-2</v>
      </c>
      <c r="H20" s="16">
        <f>ABS(H19-$AP$19)</f>
        <v>9.8663271896164417E-2</v>
      </c>
      <c r="I20" s="15">
        <f>ABS(I19-$AO$19)</f>
        <v>1.3228252434628995E-2</v>
      </c>
      <c r="J20" s="16">
        <f>ABS(J19-$AP$19)</f>
        <v>1.5003616279372523E-2</v>
      </c>
      <c r="K20" s="15"/>
      <c r="L20" s="16"/>
      <c r="M20" s="15">
        <v>0.01</v>
      </c>
      <c r="N20" s="16">
        <v>0.06</v>
      </c>
      <c r="O20" s="15">
        <f>ABS(O19-$AO$19)</f>
        <v>2.7092070938118162E-2</v>
      </c>
      <c r="P20" s="16">
        <f>ABS(P19-$AP$19)</f>
        <v>2.5574282973352069E-2</v>
      </c>
      <c r="Q20" s="31"/>
      <c r="R20" s="31"/>
      <c r="S20" s="15">
        <f t="shared" ref="S20" si="4">ABS(S19-$AO$19)</f>
        <v>1.7092070938117931E-2</v>
      </c>
      <c r="T20" s="16">
        <f t="shared" ref="T20" si="5">ABS(T19-$AP$19)</f>
        <v>1.5574282973354059E-2</v>
      </c>
      <c r="U20" s="15">
        <f>ABS(U19-$AO$19)</f>
        <v>1.3187908051441877E-2</v>
      </c>
      <c r="V20" s="16">
        <f>ABS(V19-$AP$19)</f>
        <v>1.4963271896164088E-2</v>
      </c>
      <c r="W20" s="15"/>
      <c r="X20" s="16"/>
      <c r="Y20" s="15">
        <f>ABS(Y19-$AO$19)</f>
        <v>1.2907929061881873E-2</v>
      </c>
      <c r="Z20" s="16">
        <f>ABS(Z19-$AP$19)</f>
        <v>1.4425717026647078E-2</v>
      </c>
      <c r="AA20" s="17">
        <v>7.8800788201389693E-3</v>
      </c>
      <c r="AB20" s="17">
        <v>1.5038191168130766E-3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-2.0899999999999928</v>
      </c>
      <c r="F21" s="12">
        <f>F$11-F$13+F$12+198.6-10*LOG10(A21)-30-SUM(F$14:F$18)</f>
        <v>-22.53302500767289</v>
      </c>
      <c r="G21" s="12">
        <f>G$11-G$13+G$12+198.6-60-SUM(G$14:G$18)</f>
        <v>-2.1899999999999924</v>
      </c>
      <c r="H21" s="12">
        <f>H$11-H$13+H$12+198.6-10*LOG10(A21)-30-SUM(H$14:H$18)</f>
        <v>-22.633025007672892</v>
      </c>
      <c r="I21" s="12">
        <v>-2.110320323372747</v>
      </c>
      <c r="J21" s="12">
        <v>-22.5493653520561</v>
      </c>
      <c r="K21" s="12"/>
      <c r="L21" s="12"/>
      <c r="M21" s="12">
        <v>-2.12</v>
      </c>
      <c r="N21" s="12">
        <v>-22.55</v>
      </c>
      <c r="O21" s="12">
        <v>-2.0699999999999998</v>
      </c>
      <c r="P21" s="12">
        <v>-22.51</v>
      </c>
      <c r="Q21" s="31">
        <v>-2.0803204070188883</v>
      </c>
      <c r="R21" s="31">
        <v>-22.519365435702241</v>
      </c>
      <c r="S21" s="12">
        <v>-2.08</v>
      </c>
      <c r="T21" s="12">
        <v>-22.52</v>
      </c>
      <c r="U21" s="12">
        <v>-2.1102799789895599</v>
      </c>
      <c r="V21" s="12">
        <v>-22.549325007672891</v>
      </c>
      <c r="W21" s="12"/>
      <c r="X21" s="12">
        <v>-22.54</v>
      </c>
      <c r="Y21" s="12">
        <v>-2.11</v>
      </c>
      <c r="Z21" s="12">
        <v>-22.55</v>
      </c>
      <c r="AA21" s="12">
        <v>-2.0899999999999928</v>
      </c>
      <c r="AB21" s="12">
        <v>-22.53302500767289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-2.0956578565979087</v>
      </c>
      <c r="AP21" s="12">
        <f>AVERAGE(F21,J21,N21,P21,R21,T21,V21,X21,Z21,AB21,AD21,AF21,AH21,AJ21,AL21,AN21)</f>
        <v>-22.535410581077702</v>
      </c>
      <c r="AQ21" s="12">
        <f t="shared" si="3"/>
        <v>3.4059068882126314E-2</v>
      </c>
      <c r="AR21" s="12">
        <f t="shared" si="2"/>
        <v>3.2633520004368553E-2</v>
      </c>
    </row>
    <row r="22" spans="1:44" ht="15.75" thickBot="1">
      <c r="A22" s="30"/>
      <c r="D22" s="33" t="s">
        <v>64</v>
      </c>
      <c r="E22" s="15">
        <f>ABS(E21-$AO$19)</f>
        <v>7.09207093812525E-3</v>
      </c>
      <c r="F22" s="16">
        <f>ABS(F21-$AP$21)</f>
        <v>2.3855734048119359E-3</v>
      </c>
      <c r="G22" s="15">
        <f>ABS(G21-$AO$19)</f>
        <v>9.2907929061874395E-2</v>
      </c>
      <c r="H22" s="16">
        <f>ABS(H21-$AP$21)</f>
        <v>9.7614426595189485E-2</v>
      </c>
      <c r="I22" s="15">
        <f>ABS(I21-$AO$19)</f>
        <v>1.3228252434628995E-2</v>
      </c>
      <c r="J22" s="16">
        <f>ABS(J21-$AP$21)</f>
        <v>1.395477097839759E-2</v>
      </c>
      <c r="K22" s="15"/>
      <c r="L22" s="16"/>
      <c r="M22" s="15">
        <v>0.01</v>
      </c>
      <c r="N22" s="16">
        <v>0.03</v>
      </c>
      <c r="O22" s="15">
        <f>ABS(O21-$AO$21)</f>
        <v>2.5657856597908868E-2</v>
      </c>
      <c r="P22" s="16">
        <f>ABS(P21-$AP$21)</f>
        <v>2.5410581077700556E-2</v>
      </c>
      <c r="Q22" s="31"/>
      <c r="R22" s="31"/>
      <c r="S22" s="15">
        <f t="shared" ref="S22" si="6">ABS(S21-$AO$19)</f>
        <v>1.7092070938117931E-2</v>
      </c>
      <c r="T22" s="16">
        <f t="shared" ref="T22" si="7">ABS(T21-$AP$21)</f>
        <v>1.5410581077702545E-2</v>
      </c>
      <c r="U22" s="15">
        <f>ABS(U21-$AO$21)</f>
        <v>1.4622122391651171E-2</v>
      </c>
      <c r="V22" s="16">
        <f>ABS(V21-$AP$21)</f>
        <v>1.3914426595189155E-2</v>
      </c>
      <c r="W22" s="16"/>
      <c r="X22" s="16"/>
      <c r="Y22" s="15">
        <f>ABS(Y21-$AO$21)</f>
        <v>1.4342143402091168E-2</v>
      </c>
      <c r="Z22" s="16">
        <f>ABS(Z21-$AP$21)</f>
        <v>1.4589418922298591E-2</v>
      </c>
      <c r="AA22" s="17">
        <v>7.8800788201389693E-3</v>
      </c>
      <c r="AB22" s="17">
        <v>2.650637116460075E-3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-2.0899999999999928</v>
      </c>
      <c r="F23" s="12">
        <f>F$11-F$13+F$12+198.6-10*LOG10(A23)-30-SUM(F$14:F$18)</f>
        <v>-19.522725051033078</v>
      </c>
      <c r="G23" s="12">
        <f>G$11-G$13+G$12+198.6-60-SUM(G$14:G$18)</f>
        <v>-2.1899999999999924</v>
      </c>
      <c r="H23" s="12">
        <f>H$11-H$13+H$12+198.6-10*LOG10(A23)-30-SUM(H$14:H$18)</f>
        <v>-19.622725051033079</v>
      </c>
      <c r="I23" s="12">
        <v>-2.110320323372747</v>
      </c>
      <c r="J23" s="12">
        <v>-19.539065395416287</v>
      </c>
      <c r="K23" s="12">
        <v>-2.1103203233727998</v>
      </c>
      <c r="L23" s="12">
        <v>-19.539065395416301</v>
      </c>
      <c r="M23" s="12">
        <v>-2.12</v>
      </c>
      <c r="N23" s="12">
        <v>-19.54</v>
      </c>
      <c r="O23" s="12">
        <v>-2.0699999999999998</v>
      </c>
      <c r="P23" s="12">
        <v>-19.5</v>
      </c>
      <c r="Q23" s="31">
        <v>-2.0803204070188883</v>
      </c>
      <c r="R23" s="31">
        <v>-19.509065479062428</v>
      </c>
      <c r="S23" s="12">
        <v>-2.08</v>
      </c>
      <c r="T23" s="12">
        <v>-19.510000000000002</v>
      </c>
      <c r="U23" s="12">
        <v>-2.1102799789895599</v>
      </c>
      <c r="V23" s="12">
        <v>-19.539025051033086</v>
      </c>
      <c r="W23" s="12"/>
      <c r="X23" s="12">
        <v>-19.53</v>
      </c>
      <c r="Y23" s="12">
        <v>-2.11</v>
      </c>
      <c r="Z23" s="12">
        <v>-19.54</v>
      </c>
      <c r="AA23" s="12">
        <v>-2.0899999999999928</v>
      </c>
      <c r="AB23" s="12">
        <v>-19.522725051033078</v>
      </c>
      <c r="AC23" s="12">
        <v>-2.04</v>
      </c>
      <c r="AD23" s="12">
        <v>-19.54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-2.0900920709381179</v>
      </c>
      <c r="AP23" s="12">
        <f>AVERAGE(F23,J23,N23,P23,R23,T23,V23,X23,Z23,AB23,AD23,AF23,AH23,AJ23,AL23,AN23)</f>
        <v>-19.526600547961632</v>
      </c>
      <c r="AQ23" s="12">
        <f t="shared" si="3"/>
        <v>3.7804734447222828E-2</v>
      </c>
      <c r="AR23" s="12">
        <f t="shared" si="2"/>
        <v>3.1116415729113139E-2</v>
      </c>
    </row>
    <row r="24" spans="1:44" ht="15.75" thickBot="1">
      <c r="A24" s="30"/>
      <c r="D24" s="33" t="s">
        <v>64</v>
      </c>
      <c r="E24" s="15">
        <f>ABS(E23-$AO$19)</f>
        <v>7.09207093812525E-3</v>
      </c>
      <c r="F24" s="16">
        <f>ABS(F23-$AP$23)</f>
        <v>3.8754969285541563E-3</v>
      </c>
      <c r="G24" s="15">
        <f>ABS(G23-$AO$19)</f>
        <v>9.2907929061874395E-2</v>
      </c>
      <c r="H24" s="16">
        <f>ABS(H23-$AP$23)</f>
        <v>9.6124503071447265E-2</v>
      </c>
      <c r="I24" s="15">
        <f>ABS(I23-$AO$19)</f>
        <v>1.3228252434628995E-2</v>
      </c>
      <c r="J24" s="16">
        <f>ABS(J23-$AP$23)</f>
        <v>1.246484745465537E-2</v>
      </c>
      <c r="K24" s="15">
        <f>ABS(K23-$AO$19)</f>
        <v>1.3228252434681842E-2</v>
      </c>
      <c r="L24" s="16">
        <f>ABS(L23-$AP$23)</f>
        <v>1.2464847454669581E-2</v>
      </c>
      <c r="M24" s="15">
        <v>0.01</v>
      </c>
      <c r="N24" s="16">
        <v>0.03</v>
      </c>
      <c r="O24" s="15">
        <f>ABS(O23-$AO$23)</f>
        <v>2.0092070938118045E-2</v>
      </c>
      <c r="P24" s="16">
        <f>ABS(P23-$AP$23)</f>
        <v>2.6600547961631804E-2</v>
      </c>
      <c r="Q24" s="31"/>
      <c r="R24" s="31"/>
      <c r="S24" s="15">
        <f t="shared" ref="S24" si="8">ABS(S23-$AO$19)</f>
        <v>1.7092070938117931E-2</v>
      </c>
      <c r="T24" s="16">
        <f t="shared" ref="T24" si="9">ABS(T23-$AP$23)</f>
        <v>1.6600547961630241E-2</v>
      </c>
      <c r="U24" s="15">
        <f>ABS(U23-$AO$23)</f>
        <v>2.0187908051441994E-2</v>
      </c>
      <c r="V24" s="16">
        <f>ABS(V23-$AP$23)</f>
        <v>1.2424503071454041E-2</v>
      </c>
      <c r="W24" s="15"/>
      <c r="X24" s="38"/>
      <c r="Y24" s="15">
        <f>ABS(Y23-$AO$23)</f>
        <v>1.990792906188199E-2</v>
      </c>
      <c r="Z24" s="16">
        <f>ABS(Z23-$AP$23)</f>
        <v>1.3399452038367343E-2</v>
      </c>
      <c r="AA24" s="17">
        <v>7.8800788201389693E-3</v>
      </c>
      <c r="AB24" s="17">
        <v>2.8172796941312583E-3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-2.0899999999999928</v>
      </c>
      <c r="F25" s="12">
        <f>F$11-F$13+F$12+198.6-10*LOG10(A25)-30-SUM(F$14:F$18)</f>
        <v>-16.512425094393265</v>
      </c>
      <c r="G25" s="12">
        <f>G$11-G$13+G$12+198.6-60-SUM(G$14:G$18)</f>
        <v>-2.1899999999999924</v>
      </c>
      <c r="H25" s="12">
        <f>H$11-H$13+H$12+198.6-10*LOG10(A25)-30-SUM(H$14:H$18)</f>
        <v>-16.612425094393267</v>
      </c>
      <c r="I25" s="12">
        <v>-2.110320323372747</v>
      </c>
      <c r="J25" s="12">
        <v>-16.528765438776475</v>
      </c>
      <c r="K25" s="12"/>
      <c r="L25" s="12">
        <v>-16.5287654387765</v>
      </c>
      <c r="M25" s="12">
        <v>-2.12</v>
      </c>
      <c r="N25" s="12">
        <v>-16.53</v>
      </c>
      <c r="O25" s="12">
        <v>-2.0699999999999998</v>
      </c>
      <c r="P25" s="12">
        <v>-16.489999999999998</v>
      </c>
      <c r="Q25" s="31">
        <v>-2.0803204070188883</v>
      </c>
      <c r="R25" s="31">
        <v>-16.498765522422616</v>
      </c>
      <c r="S25" s="12">
        <v>-2.08</v>
      </c>
      <c r="T25" s="12">
        <v>-16.5</v>
      </c>
      <c r="U25" s="12">
        <v>-2.1102799789895599</v>
      </c>
      <c r="V25" s="12">
        <v>-16.528725094393273</v>
      </c>
      <c r="W25" s="12"/>
      <c r="X25" s="12">
        <v>-16.52</v>
      </c>
      <c r="Y25" s="12">
        <v>-2.11</v>
      </c>
      <c r="Z25" s="12">
        <v>-16.52</v>
      </c>
      <c r="AA25" s="12">
        <v>-2.0899999999999928</v>
      </c>
      <c r="AB25" s="12">
        <v>-16.512425094393265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-2.0956578565979087</v>
      </c>
      <c r="AP25" s="12">
        <f>AVERAGE(F25,J25,N25,P25,R25,T25,V25,X25,Z25,AB25,AD25,AF25,AH25,AJ25,AL25,AN25)</f>
        <v>-16.514110624437894</v>
      </c>
      <c r="AQ25" s="12">
        <f t="shared" si="3"/>
        <v>3.4059068882126314E-2</v>
      </c>
      <c r="AR25" s="12">
        <f t="shared" si="2"/>
        <v>3.2494316414471362E-2</v>
      </c>
    </row>
    <row r="26" spans="1:44" ht="15.75" thickBot="1">
      <c r="A26" s="30"/>
      <c r="D26" s="33" t="s">
        <v>64</v>
      </c>
      <c r="E26" s="15">
        <f>ABS(E25-$AO$19)</f>
        <v>7.09207093812525E-3</v>
      </c>
      <c r="F26" s="16">
        <f>ABS(F25-$AP$25)</f>
        <v>1.6855300446287913E-3</v>
      </c>
      <c r="G26" s="15">
        <f>ABS(G25-$AO$19)</f>
        <v>9.2907929061874395E-2</v>
      </c>
      <c r="H26" s="16">
        <f>ABS(H25-$AP$25)</f>
        <v>9.831446995537263E-2</v>
      </c>
      <c r="I26" s="15">
        <f>ABS(I25-$AO$19)</f>
        <v>1.3228252434628995E-2</v>
      </c>
      <c r="J26" s="16">
        <f>ABS(J25-$AP$25)</f>
        <v>1.4654814338580735E-2</v>
      </c>
      <c r="K26" s="15"/>
      <c r="L26" s="16">
        <f>ABS(L25-$AP$25)</f>
        <v>1.4654814338605604E-2</v>
      </c>
      <c r="M26" s="15">
        <v>0.01</v>
      </c>
      <c r="N26" s="16">
        <v>0.04</v>
      </c>
      <c r="O26" s="15">
        <f>ABS(O25-$AO$25)</f>
        <v>2.5657856597908868E-2</v>
      </c>
      <c r="P26" s="16">
        <f>ABS(P25-$AP$25)</f>
        <v>2.4110624437895467E-2</v>
      </c>
      <c r="Q26" s="31"/>
      <c r="R26" s="31"/>
      <c r="S26" s="15">
        <f t="shared" ref="S26" si="10">ABS(S25-$AO$19)</f>
        <v>1.7092070938117931E-2</v>
      </c>
      <c r="T26" s="16">
        <f t="shared" ref="T26" si="11">ABS(T25-$AP$25)</f>
        <v>1.4110624437893904E-2</v>
      </c>
      <c r="U26" s="15">
        <f>ABS(U25-$AO$25)</f>
        <v>1.4622122391651171E-2</v>
      </c>
      <c r="V26" s="16">
        <f>ABS(V25-$AP$25)</f>
        <v>1.4614469955379406E-2</v>
      </c>
      <c r="W26" s="15"/>
      <c r="X26" s="16"/>
      <c r="Y26" s="15">
        <f>ABS(Y25-$AO$25)</f>
        <v>1.4342143402091168E-2</v>
      </c>
      <c r="Z26" s="16">
        <f>ABS(Z25-$AP$25)</f>
        <v>5.8893755621056698E-3</v>
      </c>
      <c r="AA26" s="17">
        <v>7.8800788201389693E-3</v>
      </c>
      <c r="AB26" s="17">
        <v>1.8728111606947095E-3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-2.0899999999999928</v>
      </c>
      <c r="F27" s="12">
        <f>F$11-F$13+F$12+198.6-10*LOG10(A27)-30-SUM(F$14:F$18)</f>
        <v>-13.502125137753453</v>
      </c>
      <c r="G27" s="12">
        <f>G$11-G$13+G$12+198.6-60-SUM(G$14:G$18)</f>
        <v>-2.1899999999999924</v>
      </c>
      <c r="H27" s="12">
        <f>H$11-H$13+H$12+198.6-10*LOG10(A27)-30-SUM(H$14:H$18)</f>
        <v>-13.602125137753452</v>
      </c>
      <c r="I27" s="12">
        <v>-2.110320323372747</v>
      </c>
      <c r="J27" s="12">
        <v>-13.518465482136662</v>
      </c>
      <c r="K27" s="12"/>
      <c r="L27" s="12">
        <v>-13.518465482136699</v>
      </c>
      <c r="M27" s="12">
        <v>-2.12</v>
      </c>
      <c r="N27" s="12">
        <v>-13.52</v>
      </c>
      <c r="O27" s="12">
        <v>-2.0699999999999998</v>
      </c>
      <c r="P27" s="12">
        <v>-13.48</v>
      </c>
      <c r="Q27" s="31">
        <v>-2.0803204070188883</v>
      </c>
      <c r="R27" s="31">
        <v>-13.488465565782803</v>
      </c>
      <c r="S27" s="12">
        <v>-2.08</v>
      </c>
      <c r="T27" s="12">
        <v>-13.49</v>
      </c>
      <c r="U27" s="12">
        <v>-2.1102799789895599</v>
      </c>
      <c r="V27" s="12">
        <v>-13.518425137753461</v>
      </c>
      <c r="W27" s="12"/>
      <c r="X27" s="12">
        <v>-13.51</v>
      </c>
      <c r="Y27" s="12">
        <v>-2.11</v>
      </c>
      <c r="Z27" s="12">
        <v>-13.51</v>
      </c>
      <c r="AA27" s="12">
        <v>-2.0899999999999928</v>
      </c>
      <c r="AB27" s="12">
        <v>-13.502125137753453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-2.0956578565979087</v>
      </c>
      <c r="AP27" s="12">
        <f>AVERAGE(F27,J27,N27,P27,R27,T27,V27,X27,Z27,AB27,AD27,AF27,AH27,AJ27,AL27,AN27)</f>
        <v>-13.503960646117985</v>
      </c>
      <c r="AQ27" s="12">
        <f t="shared" si="3"/>
        <v>3.4059068882126314E-2</v>
      </c>
      <c r="AR27" s="12">
        <f t="shared" si="2"/>
        <v>3.244366079224998E-2</v>
      </c>
    </row>
    <row r="28" spans="1:44" ht="15.75" thickBot="1">
      <c r="A28" s="30"/>
      <c r="D28" s="33" t="s">
        <v>64</v>
      </c>
      <c r="E28" s="15">
        <f>ABS(E27-$AO$19)</f>
        <v>7.09207093812525E-3</v>
      </c>
      <c r="F28" s="16">
        <f>ABS(F27-$AP$27)</f>
        <v>1.835508364532501E-3</v>
      </c>
      <c r="G28" s="15">
        <f>ABS(G27-$AO$19)</f>
        <v>9.2907929061874395E-2</v>
      </c>
      <c r="H28" s="16">
        <f>ABS(H27-$AP$27)</f>
        <v>9.8164491635467144E-2</v>
      </c>
      <c r="I28" s="15">
        <f>ABS(I27-$AO$19)</f>
        <v>1.3228252434628995E-2</v>
      </c>
      <c r="J28" s="16">
        <f>ABS(J27-$AP$27)</f>
        <v>1.4504836018677025E-2</v>
      </c>
      <c r="K28" s="15"/>
      <c r="L28" s="16">
        <f>ABS(L27-$AP$27)</f>
        <v>1.4504836018714329E-2</v>
      </c>
      <c r="M28" s="15">
        <v>0.01</v>
      </c>
      <c r="N28" s="16">
        <v>0.04</v>
      </c>
      <c r="O28" s="15">
        <f>ABS(O27-$AO$27)</f>
        <v>2.5657856597908868E-2</v>
      </c>
      <c r="P28" s="16">
        <f>ABS(P27-$AP$27)</f>
        <v>2.3960646117984652E-2</v>
      </c>
      <c r="Q28" s="31"/>
      <c r="R28" s="31"/>
      <c r="S28" s="15">
        <f t="shared" ref="S28" si="12">ABS(S27-$AO$19)</f>
        <v>1.7092070938117931E-2</v>
      </c>
      <c r="T28" s="16">
        <f t="shared" ref="T28" si="13">ABS(T27-$AP$27)</f>
        <v>1.3960646117984865E-2</v>
      </c>
      <c r="U28" s="15">
        <f>ABS(U27-$AO$27)</f>
        <v>1.4622122391651171E-2</v>
      </c>
      <c r="V28" s="16">
        <f>ABS(V27-$AP$27)</f>
        <v>1.4464491635475696E-2</v>
      </c>
      <c r="W28" s="15"/>
      <c r="X28" s="16"/>
      <c r="Y28" s="15">
        <f>ABS(Y27-$AO$27)</f>
        <v>1.4342143402091168E-2</v>
      </c>
      <c r="Z28" s="16">
        <f>ABS(Z27-$AP$27)</f>
        <v>6.0393538820147086E-3</v>
      </c>
      <c r="AA28" s="17">
        <v>7.8800788201389693E-3</v>
      </c>
      <c r="AB28" s="17">
        <v>2.0394537383694455E-3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-2.0899999999999928</v>
      </c>
      <c r="F29" s="12">
        <f>F$11-F$13+F$12+198.6-10*LOG10(A29)-30-SUM(F$14:F$18)</f>
        <v>-11.741212547196643</v>
      </c>
      <c r="G29" s="12">
        <f>G$11-G$13+G$12+198.6-60-SUM(G$14:G$18)</f>
        <v>-2.1899999999999924</v>
      </c>
      <c r="H29" s="12">
        <f>H$11-H$13+H$12+198.6-10*LOG10(A29)-30-SUM(H$14:H$18)</f>
        <v>-11.841212547196642</v>
      </c>
      <c r="I29" s="12">
        <v>-2.110320323372747</v>
      </c>
      <c r="J29" s="12">
        <v>-11.757552891579849</v>
      </c>
      <c r="K29" s="12"/>
      <c r="L29" s="12"/>
      <c r="M29" s="12">
        <v>-2.12</v>
      </c>
      <c r="N29" s="12">
        <v>-11.76</v>
      </c>
      <c r="O29" s="12">
        <v>-2.0699999999999998</v>
      </c>
      <c r="P29" s="12">
        <v>-11.72</v>
      </c>
      <c r="Q29" s="31">
        <v>-2.0803204070188883</v>
      </c>
      <c r="R29" s="31">
        <v>-11.72755297522599</v>
      </c>
      <c r="S29" s="12">
        <v>-2.08</v>
      </c>
      <c r="T29" s="12">
        <v>-11.73</v>
      </c>
      <c r="U29" s="12">
        <v>-2.1102799789895599</v>
      </c>
      <c r="V29" s="12">
        <v>-11.757512547196647</v>
      </c>
      <c r="W29" s="12"/>
      <c r="X29" s="12">
        <v>-11.75</v>
      </c>
      <c r="Y29" s="12">
        <v>-2.11</v>
      </c>
      <c r="Z29" s="12">
        <v>-11.75</v>
      </c>
      <c r="AA29" s="12">
        <v>-2.0899999999999928</v>
      </c>
      <c r="AB29" s="12">
        <v>-11.741212547196643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-2.0956578565979087</v>
      </c>
      <c r="AP29" s="12">
        <f>AVERAGE(F29,J29,N29,P29,R29,T29,V29,X29,Z29,AB29,AD29,AF29,AH29,AJ29,AL29,AN29)</f>
        <v>-11.743504350839576</v>
      </c>
      <c r="AQ29" s="12">
        <f t="shared" si="3"/>
        <v>3.4059068882126314E-2</v>
      </c>
      <c r="AR29" s="12">
        <f t="shared" si="2"/>
        <v>3.2293729928527394E-2</v>
      </c>
    </row>
    <row r="30" spans="1:44" ht="15.75" thickBot="1">
      <c r="A30" s="30"/>
      <c r="D30" s="33" t="s">
        <v>64</v>
      </c>
      <c r="E30" s="15">
        <f>ABS(E29-$AO$19)</f>
        <v>7.09207093812525E-3</v>
      </c>
      <c r="F30" s="16">
        <f>ABS(F29-$AP$29)</f>
        <v>2.2918036429331323E-3</v>
      </c>
      <c r="G30" s="15">
        <f>ABS(G29-$AO$19)</f>
        <v>9.2907929061874395E-2</v>
      </c>
      <c r="H30" s="16">
        <f>ABS(H29-$AP$29)</f>
        <v>9.7708196357066512E-2</v>
      </c>
      <c r="I30" s="15">
        <f>ABS(I29-$AO$19)</f>
        <v>1.3228252434628995E-2</v>
      </c>
      <c r="J30" s="16">
        <f>ABS(J29-$AP$29)</f>
        <v>1.4048540740272841E-2</v>
      </c>
      <c r="K30" s="15"/>
      <c r="L30" s="16"/>
      <c r="M30" s="15">
        <v>0.01</v>
      </c>
      <c r="N30" s="16">
        <v>0.04</v>
      </c>
      <c r="O30" s="15">
        <f>ABS(O29-$AO$29)</f>
        <v>2.5657856597908868E-2</v>
      </c>
      <c r="P30" s="16">
        <f>ABS(P29-$AP$29)</f>
        <v>2.3504350839575139E-2</v>
      </c>
      <c r="Q30" s="31"/>
      <c r="R30" s="31"/>
      <c r="S30" s="15">
        <f t="shared" ref="S30" si="14">ABS(S29-$AO$19)</f>
        <v>1.7092070938117931E-2</v>
      </c>
      <c r="T30" s="16">
        <f t="shared" ref="T30" si="15">ABS(T29-$AP$29)</f>
        <v>1.3504350839575352E-2</v>
      </c>
      <c r="U30" s="15">
        <f>ABS(U29-$AO$29)</f>
        <v>1.4622122391651171E-2</v>
      </c>
      <c r="V30" s="16">
        <f>ABS(V29-$AP$29)</f>
        <v>1.4008196357071512E-2</v>
      </c>
      <c r="W30" s="15"/>
      <c r="X30" s="16"/>
      <c r="Y30" s="15">
        <f>ABS(Y29-$AO$29)</f>
        <v>1.4342143402091168E-2</v>
      </c>
      <c r="Z30" s="16">
        <f>ABS(Z29-$AP$29)</f>
        <v>6.4956491604242217E-3</v>
      </c>
      <c r="AA30" s="17">
        <v>7.8800788201389693E-3</v>
      </c>
      <c r="AB30" s="17">
        <v>2.5464484921489117E-3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-2.0899999999999928</v>
      </c>
      <c r="F31" s="12">
        <f>F$11-F$13+F$12+198.6-10*LOG10(A31)-30-SUM(F$14:F$18)</f>
        <v>-8.7309125905568301</v>
      </c>
      <c r="G31" s="12">
        <f>G$11-G$13+G$12+198.6-60-SUM(G$14:G$18)</f>
        <v>-2.1899999999999924</v>
      </c>
      <c r="H31" s="12">
        <f>H$11-H$13+H$12+198.6-10*LOG10(A31)-30-SUM(H$14:H$18)</f>
        <v>-8.8309125905568298</v>
      </c>
      <c r="I31" s="12">
        <v>-2.110320323372747</v>
      </c>
      <c r="J31" s="12">
        <v>-8.7472529349400361</v>
      </c>
      <c r="K31" s="12"/>
      <c r="L31" s="12">
        <v>-8.7472529349400592</v>
      </c>
      <c r="M31" s="12">
        <v>-2.12</v>
      </c>
      <c r="N31" s="12">
        <v>-8.75</v>
      </c>
      <c r="O31" s="12">
        <v>-2.0699999999999998</v>
      </c>
      <c r="P31" s="12">
        <v>-8.7100000000000009</v>
      </c>
      <c r="Q31" s="31">
        <v>-2.0803204070188883</v>
      </c>
      <c r="R31" s="31">
        <v>-8.7172530185861774</v>
      </c>
      <c r="S31" s="12">
        <v>-2.08</v>
      </c>
      <c r="T31" s="12">
        <v>-8.7200000000000006</v>
      </c>
      <c r="U31" s="12">
        <v>-2.1102799789895599</v>
      </c>
      <c r="V31" s="12">
        <v>-8.7472125905568348</v>
      </c>
      <c r="W31" s="12"/>
      <c r="X31" s="12">
        <v>-8.74</v>
      </c>
      <c r="Y31" s="12">
        <v>-2.11</v>
      </c>
      <c r="Z31" s="12">
        <v>-8.74</v>
      </c>
      <c r="AA31" s="12">
        <v>-2.0899999999999928</v>
      </c>
      <c r="AB31" s="12">
        <v>-8.7309125905568301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-2.0956578565979087</v>
      </c>
      <c r="AP31" s="12">
        <f>AVERAGE(F31,J31,N31,P31,R31,T31,V31,X31,Z31,AB31,AD31,AF31,AH31,AJ31,AL31,AN31)</f>
        <v>-8.7333543725196705</v>
      </c>
      <c r="AQ31" s="12">
        <f t="shared" si="3"/>
        <v>3.4059068882126314E-2</v>
      </c>
      <c r="AR31" s="12">
        <f t="shared" si="2"/>
        <v>3.2245835501526918E-2</v>
      </c>
    </row>
    <row r="32" spans="1:44" ht="15.75" thickBot="1">
      <c r="A32" s="30"/>
      <c r="D32" s="33" t="s">
        <v>64</v>
      </c>
      <c r="E32" s="15">
        <f>ABS(E31-$AO$19)</f>
        <v>7.09207093812525E-3</v>
      </c>
      <c r="F32" s="16">
        <f>ABS(F31-$AP$31)</f>
        <v>2.4417819628403947E-3</v>
      </c>
      <c r="G32" s="15">
        <f>ABS(G31-$AO$19)</f>
        <v>9.2907929061874395E-2</v>
      </c>
      <c r="H32" s="16">
        <f>ABS(H31-$AP$31)</f>
        <v>9.755821803715925E-2</v>
      </c>
      <c r="I32" s="15">
        <f>ABS(I31-$AO$19)</f>
        <v>1.3228252434628995E-2</v>
      </c>
      <c r="J32" s="16">
        <f>ABS(J31-$AP$31)</f>
        <v>1.3898562420365579E-2</v>
      </c>
      <c r="K32" s="15"/>
      <c r="L32" s="16">
        <f>ABS(L31-$AP$31)</f>
        <v>1.3898562420388672E-2</v>
      </c>
      <c r="M32" s="15">
        <v>0.01</v>
      </c>
      <c r="N32" s="16">
        <v>0</v>
      </c>
      <c r="O32" s="15">
        <f>ABS(O31-$AO$31)</f>
        <v>2.5657856597908868E-2</v>
      </c>
      <c r="P32" s="16">
        <f>ABS(P31-$AP$31)</f>
        <v>2.3354372519669653E-2</v>
      </c>
      <c r="Q32" s="31"/>
      <c r="R32" s="31"/>
      <c r="S32" s="15">
        <f t="shared" ref="S32" si="16">ABS(S31-$AO$19)</f>
        <v>1.7092070938117931E-2</v>
      </c>
      <c r="T32" s="16">
        <f t="shared" ref="T32" si="17">ABS(T31-$AP$31)</f>
        <v>1.3354372519669866E-2</v>
      </c>
      <c r="U32" s="15">
        <f>ABS(U31-$AO$31)</f>
        <v>1.4622122391651171E-2</v>
      </c>
      <c r="V32" s="16">
        <f>ABS(V31-$AP$31)</f>
        <v>1.3858218037164249E-2</v>
      </c>
      <c r="W32" s="15"/>
      <c r="X32" s="16"/>
      <c r="Y32" s="15">
        <f>ABS(Y31-$AO$31)</f>
        <v>1.4342143402091168E-2</v>
      </c>
      <c r="Z32" s="16">
        <f>ABS(Z31-$AP$31)</f>
        <v>6.6456274803297077E-3</v>
      </c>
      <c r="AA32" s="17">
        <v>7.8800788201389693E-3</v>
      </c>
      <c r="AB32" s="17">
        <v>2.7130910698236477E-3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-2.0899999999999928</v>
      </c>
      <c r="F33" s="12">
        <f>F$11-F$13+F$12+198.6-10*LOG10(A33)-30-SUM(F$14:F$18)</f>
        <v>-2.710312677277205</v>
      </c>
      <c r="G33" s="12">
        <f>G$11-G$13+G$12+198.6-60-SUM(G$14:G$18)</f>
        <v>-2.1899999999999924</v>
      </c>
      <c r="H33" s="12">
        <f>H$11-H$13+H$12+198.6-10*LOG10(A33)-30-SUM(H$14:H$18)</f>
        <v>-2.8103126772772047</v>
      </c>
      <c r="I33" s="12">
        <v>-2.110320323372747</v>
      </c>
      <c r="J33" s="12">
        <v>-2.726653021660411</v>
      </c>
      <c r="K33" s="12"/>
      <c r="L33" s="12">
        <v>-2.7266530216604301</v>
      </c>
      <c r="M33" s="12">
        <v>-2.12</v>
      </c>
      <c r="N33" s="12">
        <v>-2.73</v>
      </c>
      <c r="O33" s="12">
        <v>-2.0699999999999998</v>
      </c>
      <c r="P33" s="12">
        <v>-2.68</v>
      </c>
      <c r="Q33" s="31">
        <v>-2.0803204070188883</v>
      </c>
      <c r="R33" s="31">
        <v>-2.6966531053065523</v>
      </c>
      <c r="S33" s="12">
        <v>-2.08</v>
      </c>
      <c r="T33" s="12">
        <v>-2.7</v>
      </c>
      <c r="U33" s="12">
        <v>-2.1102799789895599</v>
      </c>
      <c r="V33" s="12">
        <v>-2.7266126772772097</v>
      </c>
      <c r="W33" s="12"/>
      <c r="X33" s="12">
        <v>-2.72</v>
      </c>
      <c r="Y33" s="12">
        <v>-2.11</v>
      </c>
      <c r="Z33" s="12">
        <v>-2.72</v>
      </c>
      <c r="AA33" s="12">
        <v>-2.0899999999999928</v>
      </c>
      <c r="AB33" s="12">
        <v>-2.710312677277205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-2.0956578565979087</v>
      </c>
      <c r="AP33" s="12">
        <f>AVERAGE(F33,J33,N33,P33,R33,T33,V33,X33,Z33,AB33,AD33,AF33,AH33,AJ33,AL33,AN33)</f>
        <v>-2.7120544158798578</v>
      </c>
      <c r="AQ33" s="12">
        <f t="shared" si="3"/>
        <v>3.4059068882126314E-2</v>
      </c>
      <c r="AR33" s="12">
        <f t="shared" si="2"/>
        <v>3.326622953453693E-2</v>
      </c>
    </row>
    <row r="34" spans="1:44" ht="15.75" thickBot="1">
      <c r="D34" s="33" t="s">
        <v>64</v>
      </c>
      <c r="E34" s="15">
        <f>ABS(E33-$AO$19)</f>
        <v>7.09207093812525E-3</v>
      </c>
      <c r="F34" s="16">
        <f>ABS(F33-$AP$33)</f>
        <v>1.7417386026528092E-3</v>
      </c>
      <c r="G34" s="15">
        <f>ABS(G33-$AO$19)</f>
        <v>9.2907929061874395E-2</v>
      </c>
      <c r="H34" s="16">
        <f>ABS(H33-$AP$33)</f>
        <v>9.8258261397346836E-2</v>
      </c>
      <c r="I34" s="15">
        <f>ABS(I33-$AO$19)</f>
        <v>1.3228252434628995E-2</v>
      </c>
      <c r="J34" s="16">
        <f>ABS(J33-$AP$33)</f>
        <v>1.4598605780553164E-2</v>
      </c>
      <c r="K34" s="15"/>
      <c r="L34" s="16">
        <f>ABS(L33-$AP$33)</f>
        <v>1.459860578057226E-2</v>
      </c>
      <c r="M34" s="15">
        <v>0.01</v>
      </c>
      <c r="N34" s="16">
        <v>0</v>
      </c>
      <c r="O34" s="15">
        <f>ABS(O33-$AO$33)</f>
        <v>2.5657856597908868E-2</v>
      </c>
      <c r="P34" s="16">
        <f>ABS(P33-$AP$33)</f>
        <v>3.2054415879857689E-2</v>
      </c>
      <c r="Q34" s="15"/>
      <c r="R34" s="16"/>
      <c r="S34" s="15">
        <f t="shared" ref="S34" si="18">ABS(S33-$AO$19)</f>
        <v>1.7092070938117931E-2</v>
      </c>
      <c r="T34" s="16">
        <f t="shared" ref="T34" si="19">ABS(T33-$AP$33)</f>
        <v>1.2054415879857672E-2</v>
      </c>
      <c r="U34" s="15">
        <f>ABS(U33-$AO$33)</f>
        <v>1.4622122391651171E-2</v>
      </c>
      <c r="V34" s="16">
        <f>ABS(V33-$AP$33)</f>
        <v>1.4558261397351835E-2</v>
      </c>
      <c r="W34" s="15"/>
      <c r="X34" s="16"/>
      <c r="Y34" s="15">
        <f>ABS(Y33-$AO$33)</f>
        <v>1.4342143402091168E-2</v>
      </c>
      <c r="Z34" s="16">
        <f>ABS(Z33-$AP$33)</f>
        <v>7.9455841201423461E-3</v>
      </c>
      <c r="AA34" s="17">
        <v>7.8800788201389693E-3</v>
      </c>
      <c r="AB34" s="17">
        <v>1.9352651140587263E-3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zoomScale="70" zoomScaleNormal="70" zoomScalePageLayoutView="80" workbookViewId="0">
      <selection activeCell="AC8" sqref="AC8:AD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62</v>
      </c>
    </row>
    <row r="7" spans="1:44" ht="13.5" customHeight="1" thickBot="1"/>
    <row r="8" spans="1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1" t="s">
        <v>91</v>
      </c>
      <c r="AD8" s="43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58.3</v>
      </c>
      <c r="F11" s="12">
        <v>23</v>
      </c>
      <c r="G11" s="12">
        <v>58.3</v>
      </c>
      <c r="H11" s="12">
        <v>23</v>
      </c>
      <c r="I11" s="12">
        <v>58.3</v>
      </c>
      <c r="J11" s="12">
        <v>23</v>
      </c>
      <c r="K11" s="12">
        <v>58.3</v>
      </c>
      <c r="L11" s="12">
        <v>23</v>
      </c>
      <c r="M11" s="12">
        <v>58</v>
      </c>
      <c r="N11" s="12">
        <v>23</v>
      </c>
      <c r="O11" s="12">
        <v>58.3</v>
      </c>
      <c r="P11" s="12">
        <v>23</v>
      </c>
      <c r="Q11" s="31">
        <v>58.3</v>
      </c>
      <c r="R11" s="31">
        <v>23</v>
      </c>
      <c r="S11" s="12">
        <v>58.3</v>
      </c>
      <c r="T11" s="12">
        <v>23</v>
      </c>
      <c r="U11" s="12">
        <v>58.3</v>
      </c>
      <c r="V11" s="12">
        <v>23</v>
      </c>
      <c r="W11" s="12">
        <v>58.3</v>
      </c>
      <c r="X11" s="12">
        <v>23</v>
      </c>
      <c r="Y11" s="12">
        <v>58.3</v>
      </c>
      <c r="Z11" s="12">
        <v>23</v>
      </c>
      <c r="AA11" s="12">
        <v>58.3</v>
      </c>
      <c r="AB11" s="12">
        <v>23</v>
      </c>
      <c r="AC11" s="12">
        <v>58.3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58.272727272727259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8.6602540378443046E-2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-12.8</v>
      </c>
      <c r="G12" s="12">
        <v>-31.62</v>
      </c>
      <c r="H12" s="12">
        <v>-12.8</v>
      </c>
      <c r="I12" s="12">
        <v>-31.62397997898956</v>
      </c>
      <c r="J12" s="12">
        <v>-12.8</v>
      </c>
      <c r="K12" s="12">
        <v>-31.623979978989599</v>
      </c>
      <c r="L12" s="12">
        <v>-12.8</v>
      </c>
      <c r="M12" s="12">
        <v>-31.62</v>
      </c>
      <c r="N12" s="12">
        <v>-12.8</v>
      </c>
      <c r="O12" s="12">
        <v>-31.6</v>
      </c>
      <c r="P12" s="12">
        <v>-12.8</v>
      </c>
      <c r="Q12" s="31">
        <v>-31.62397997898956</v>
      </c>
      <c r="R12" s="31">
        <v>-12.8</v>
      </c>
      <c r="S12" s="12">
        <v>-31.623979978989599</v>
      </c>
      <c r="T12" s="12">
        <v>-12.8</v>
      </c>
      <c r="U12" s="37">
        <v>-31.62397997898956</v>
      </c>
      <c r="V12" s="12">
        <v>-12.8</v>
      </c>
      <c r="W12" s="12">
        <v>-31.623979978989599</v>
      </c>
      <c r="X12" s="12">
        <v>-12.8</v>
      </c>
      <c r="Y12" s="12">
        <v>-31.62</v>
      </c>
      <c r="Z12" s="12">
        <v>-12.8</v>
      </c>
      <c r="AA12" s="12">
        <v>-31.62</v>
      </c>
      <c r="AB12" s="12">
        <v>-12.8</v>
      </c>
      <c r="AC12" s="12">
        <v>-31.623979978989599</v>
      </c>
      <c r="AD12" s="12">
        <v>-12.8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-12.799999999999999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1.8553442084620055E-15</v>
      </c>
    </row>
    <row r="13" spans="1:44" ht="15.75" customHeight="1" thickBot="1">
      <c r="A13" s="18" t="s">
        <v>32</v>
      </c>
      <c r="D13" s="34" t="s">
        <v>25</v>
      </c>
      <c r="E13" s="12">
        <v>159.08000000000001</v>
      </c>
      <c r="F13" s="12">
        <v>159.08000000000001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</v>
      </c>
      <c r="Z13" s="12">
        <v>159.09</v>
      </c>
      <c r="AA13" s="12">
        <v>159.08000000000001</v>
      </c>
      <c r="AB13" s="12">
        <v>159.08000000000001</v>
      </c>
      <c r="AC13" s="12">
        <v>159.1</v>
      </c>
      <c r="AD13" s="12">
        <v>159.1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159.09447214857434</v>
      </c>
      <c r="AP13" s="12">
        <f t="shared" si="1"/>
        <v>159.09447214857434</v>
      </c>
      <c r="AQ13" s="12">
        <f t="shared" ref="AQ13:AQ33" si="3">_xlfn.STDEV.S(E13,G13,I13,M13,O13,Q13,S13,U13,W13,Y13,AA13,AC13,AE13,AG13,AI13,AK13,AM13)</f>
        <v>8.7044363677624571E-3</v>
      </c>
      <c r="AR13" s="12">
        <f t="shared" si="2"/>
        <v>8.7044363677624571E-3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9.1454545552991165E-2</v>
      </c>
      <c r="AP14" s="12">
        <f t="shared" si="1"/>
        <v>9.1454545552991165E-2</v>
      </c>
      <c r="AQ14" s="12">
        <f t="shared" si="3"/>
        <v>3.4315382098124195E-2</v>
      </c>
      <c r="AR14" s="12">
        <f t="shared" si="2"/>
        <v>3.4315382098124195E-2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-2.1000000000000121</v>
      </c>
      <c r="F19" s="12">
        <f>F$11-F$13+F$12+198.6-10*LOG10(A19)-30-SUM(F$14:F$18)</f>
        <v>-21.91423755486953</v>
      </c>
      <c r="G19" s="12">
        <f>G$11-G$13+G$12+198.6-60-SUM(G$14:G$18)</f>
        <v>-2.2000000000000117</v>
      </c>
      <c r="H19" s="12">
        <f>H$11-H$13+H$12+198.6-10*LOG10(A19)-30-SUM(H$14:H$18)</f>
        <v>-22.014237554869531</v>
      </c>
      <c r="I19" s="12">
        <v>-2.1234603159406618</v>
      </c>
      <c r="J19" s="12">
        <v>-21.933717891820606</v>
      </c>
      <c r="K19" s="12"/>
      <c r="L19" s="12"/>
      <c r="M19" s="12">
        <v>-2.13</v>
      </c>
      <c r="N19" s="12">
        <v>-21.93</v>
      </c>
      <c r="O19" s="12">
        <v>-2.08</v>
      </c>
      <c r="P19" s="12">
        <v>-21.89</v>
      </c>
      <c r="Q19" s="31">
        <v>-2.0934604174883589</v>
      </c>
      <c r="R19" s="31">
        <v>-21.903717993368303</v>
      </c>
      <c r="S19" s="12">
        <v>-2.09</v>
      </c>
      <c r="T19" s="12">
        <v>-21.9</v>
      </c>
      <c r="U19" s="12">
        <v>-2.123479978989586</v>
      </c>
      <c r="V19" s="12">
        <v>-21.933737554869523</v>
      </c>
      <c r="W19" s="12">
        <v>-2.12</v>
      </c>
      <c r="X19" s="12"/>
      <c r="Y19" s="12">
        <v>-2.11</v>
      </c>
      <c r="Z19" s="12">
        <v>-21.92</v>
      </c>
      <c r="AA19" s="12">
        <v>-2.1000000000000121</v>
      </c>
      <c r="AB19" s="12">
        <v>-21.91423755486953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-2.1070400712418631</v>
      </c>
      <c r="AP19" s="12">
        <f t="shared" si="1"/>
        <v>-21.915516505533056</v>
      </c>
      <c r="AQ19" s="12">
        <f t="shared" si="3"/>
        <v>3.2256455161182973E-2</v>
      </c>
      <c r="AR19" s="12">
        <f t="shared" si="2"/>
        <v>3.447827299374745E-2</v>
      </c>
    </row>
    <row r="20" spans="1:44" ht="15.75" thickBot="1">
      <c r="A20" s="30"/>
      <c r="D20" s="33" t="s">
        <v>64</v>
      </c>
      <c r="E20" s="15">
        <f>ABS(E19-$AO$19)</f>
        <v>7.0400712418510203E-3</v>
      </c>
      <c r="F20" s="16">
        <f>ABS(F19-$AP$19)</f>
        <v>1.2789506635257908E-3</v>
      </c>
      <c r="G20" s="15">
        <f>ABS(G19-$AO$19)</f>
        <v>9.2959928758148624E-2</v>
      </c>
      <c r="H20" s="16">
        <f>ABS(H19-$AP$19)</f>
        <v>9.872104933647563E-2</v>
      </c>
      <c r="I20" s="15">
        <f>ABS(I19-$AO$19)</f>
        <v>1.6420244698798658E-2</v>
      </c>
      <c r="J20" s="16">
        <f>ABS(J19-$AP$19)</f>
        <v>1.8201386287550747E-2</v>
      </c>
      <c r="K20" s="15"/>
      <c r="L20" s="16"/>
      <c r="M20" s="15">
        <v>0.01</v>
      </c>
      <c r="N20" s="16">
        <v>0.01</v>
      </c>
      <c r="O20" s="15">
        <f>ABS(O19-$AO$19)</f>
        <v>2.7040071241863028E-2</v>
      </c>
      <c r="P20" s="16">
        <f>ABS(P19-$AP$19)</f>
        <v>2.5516505533055067E-2</v>
      </c>
      <c r="Q20" s="31"/>
      <c r="R20" s="31"/>
      <c r="S20" s="15">
        <f t="shared" ref="S20" si="4">ABS(S19-$AO$19)</f>
        <v>1.7040071241863242E-2</v>
      </c>
      <c r="T20" s="16">
        <f t="shared" ref="T20" si="5">ABS(T19-$AP$19)</f>
        <v>1.5516505533057057E-2</v>
      </c>
      <c r="U20" s="15">
        <f>ABS(U19-$AO$19)</f>
        <v>1.6439907747722859E-2</v>
      </c>
      <c r="V20" s="16">
        <f>ABS(V19-$AP$19)</f>
        <v>1.8221049336467843E-2</v>
      </c>
      <c r="W20" s="15"/>
      <c r="X20" s="16"/>
      <c r="Y20" s="15">
        <f>ABS(Y19-$AO$19)</f>
        <v>2.9599287581367761E-3</v>
      </c>
      <c r="Z20" s="16">
        <f>ABS(Z19-$AP$19)</f>
        <v>4.4834944669460697E-3</v>
      </c>
      <c r="AA20" s="17">
        <v>7.8223013798344176E-3</v>
      </c>
      <c r="AB20" s="17">
        <v>1.4388194964638501E-3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-2.1000000000000121</v>
      </c>
      <c r="F21" s="12">
        <f>F$11-F$13+F$12+198.6-10*LOG10(A21)-30-SUM(F$14:F$18)</f>
        <v>-17.143025007672904</v>
      </c>
      <c r="G21" s="12">
        <f>G$11-G$13+G$12+198.6-60-SUM(G$14:G$18)</f>
        <v>-2.2000000000000117</v>
      </c>
      <c r="H21" s="12">
        <f>H$11-H$13+H$12+198.6-10*LOG10(A21)-30-SUM(H$14:H$18)</f>
        <v>-17.243025007672905</v>
      </c>
      <c r="I21" s="12">
        <v>-2.1234603159406618</v>
      </c>
      <c r="J21" s="12">
        <v>-17.16250534462398</v>
      </c>
      <c r="K21" s="12"/>
      <c r="L21" s="12"/>
      <c r="M21" s="12">
        <v>-2.13</v>
      </c>
      <c r="N21" s="12">
        <v>-17.16</v>
      </c>
      <c r="O21" s="12">
        <v>-2.08</v>
      </c>
      <c r="P21" s="12">
        <v>-17.12</v>
      </c>
      <c r="Q21" s="31">
        <v>-2.0934604174883589</v>
      </c>
      <c r="R21" s="31">
        <v>-17.132505446171677</v>
      </c>
      <c r="S21" s="12">
        <v>-2.09</v>
      </c>
      <c r="T21" s="12">
        <v>-17.13</v>
      </c>
      <c r="U21" s="12">
        <v>-2.123479978989586</v>
      </c>
      <c r="V21" s="12">
        <v>-17.162525007672897</v>
      </c>
      <c r="W21" s="12"/>
      <c r="X21" s="12">
        <v>-17.149999999999999</v>
      </c>
      <c r="Y21" s="12">
        <v>-2.11</v>
      </c>
      <c r="Z21" s="12">
        <v>-17.149999999999999</v>
      </c>
      <c r="AA21" s="12">
        <v>-2.1000000000000121</v>
      </c>
      <c r="AB21" s="12">
        <v>-17.143025007672904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-2.1056000791576257</v>
      </c>
      <c r="AP21" s="12">
        <f>AVERAGE(F21,J21,N21,P21,R21,T21,V21,X21,Z21,AB21,AD21,AF21,AH21,AJ21,AL21,AN21)</f>
        <v>-17.145358581381437</v>
      </c>
      <c r="AQ21" s="12">
        <f t="shared" si="3"/>
        <v>3.396472769606803E-2</v>
      </c>
      <c r="AR21" s="12">
        <f t="shared" si="2"/>
        <v>3.2515789579652205E-2</v>
      </c>
    </row>
    <row r="22" spans="1:44" ht="15.75" thickBot="1">
      <c r="A22" s="30"/>
      <c r="D22" s="33" t="s">
        <v>64</v>
      </c>
      <c r="E22" s="15">
        <f>ABS(E21-$AO$19)</f>
        <v>7.0400712418510203E-3</v>
      </c>
      <c r="F22" s="16">
        <f>ABS(F21-$AP$21)</f>
        <v>2.3335737085332653E-3</v>
      </c>
      <c r="G22" s="15">
        <f>ABS(G21-$AO$19)</f>
        <v>9.2959928758148624E-2</v>
      </c>
      <c r="H22" s="16">
        <f>ABS(H21-$AP$21)</f>
        <v>9.7666426291468156E-2</v>
      </c>
      <c r="I22" s="15">
        <f>ABS(I21-$AO$19)</f>
        <v>1.6420244698798658E-2</v>
      </c>
      <c r="J22" s="16">
        <f>ABS(J21-$AP$21)</f>
        <v>1.7146763242543273E-2</v>
      </c>
      <c r="K22" s="15"/>
      <c r="L22" s="16"/>
      <c r="M22" s="15">
        <v>0.01</v>
      </c>
      <c r="N22" s="16">
        <v>0.03</v>
      </c>
      <c r="O22" s="15">
        <f>ABS(O21-$AO$21)</f>
        <v>2.5600079157625633E-2</v>
      </c>
      <c r="P22" s="16">
        <f>ABS(P21-$AP$21)</f>
        <v>2.5358581381436096E-2</v>
      </c>
      <c r="Q22" s="31"/>
      <c r="R22" s="31"/>
      <c r="S22" s="15">
        <f t="shared" ref="S22:S26" si="6">ABS(S21-$AO$19)</f>
        <v>1.7040071241863242E-2</v>
      </c>
      <c r="T22" s="16">
        <f t="shared" ref="T22" si="7">ABS(T21-$AP$21)</f>
        <v>1.5358581381438086E-2</v>
      </c>
      <c r="U22" s="15">
        <f>ABS(U21-$AO$21)</f>
        <v>1.7879899831960255E-2</v>
      </c>
      <c r="V22" s="16">
        <f>ABS(V21-$AP$21)</f>
        <v>1.7166426291460368E-2</v>
      </c>
      <c r="W22" s="16"/>
      <c r="X22" s="16"/>
      <c r="Y22" s="15">
        <f>ABS(Y21-$AO$21)</f>
        <v>4.399920842374172E-3</v>
      </c>
      <c r="Z22" s="16">
        <f>ABS(Z21-$AP$21)</f>
        <v>4.6414186185614881E-3</v>
      </c>
      <c r="AA22" s="17">
        <v>7.8223013798344176E-3</v>
      </c>
      <c r="AB22" s="17">
        <v>2.592859676148862E-3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-2.1000000000000121</v>
      </c>
      <c r="F23" s="12">
        <f>F$11-F$13+F$12+198.6-10*LOG10(A23)-30-SUM(F$14:F$18)</f>
        <v>-14.132725051033091</v>
      </c>
      <c r="G23" s="12">
        <f>G$11-G$13+G$12+198.6-60-SUM(G$14:G$18)</f>
        <v>-2.2000000000000117</v>
      </c>
      <c r="H23" s="12">
        <f>H$11-H$13+H$12+198.6-10*LOG10(A23)-30-SUM(H$14:H$18)</f>
        <v>-14.232725051033091</v>
      </c>
      <c r="I23" s="12">
        <v>-2.1234603159406618</v>
      </c>
      <c r="J23" s="12">
        <v>-14.152205387984168</v>
      </c>
      <c r="K23" s="12">
        <v>-2.12346031594068</v>
      </c>
      <c r="L23" s="12">
        <v>-14.1522053879842</v>
      </c>
      <c r="M23" s="12">
        <v>-2.13</v>
      </c>
      <c r="N23" s="12">
        <v>-14.15</v>
      </c>
      <c r="O23" s="12">
        <v>-2.08</v>
      </c>
      <c r="P23" s="12">
        <v>-14.11</v>
      </c>
      <c r="Q23" s="31">
        <v>-2.0934604174883589</v>
      </c>
      <c r="R23" s="31">
        <v>-14.122205489531865</v>
      </c>
      <c r="S23" s="12">
        <v>-2.09</v>
      </c>
      <c r="T23" s="12">
        <v>-14.12</v>
      </c>
      <c r="U23" s="12">
        <v>-2.123479978989586</v>
      </c>
      <c r="V23" s="12">
        <v>-14.152225051033092</v>
      </c>
      <c r="W23" s="12"/>
      <c r="X23" s="12">
        <v>-14.14</v>
      </c>
      <c r="Y23" s="12">
        <v>-2.11</v>
      </c>
      <c r="Z23" s="12">
        <v>-14.14</v>
      </c>
      <c r="AA23" s="12">
        <v>-2.1000000000000121</v>
      </c>
      <c r="AB23" s="12">
        <v>-14.132725051033091</v>
      </c>
      <c r="AC23" s="12">
        <v>-2.0499999999999998</v>
      </c>
      <c r="AD23" s="12">
        <v>-14.15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-2.100040071241863</v>
      </c>
      <c r="AP23" s="12">
        <f>AVERAGE(F23,J23,N23,P23,R23,T23,V23,X23,Z23,AB23,AD23,AF23,AH23,AJ23,AL23,AN23)</f>
        <v>-14.136553275510487</v>
      </c>
      <c r="AQ23" s="12">
        <f t="shared" si="3"/>
        <v>3.7720115044990496E-2</v>
      </c>
      <c r="AR23" s="12">
        <f t="shared" si="2"/>
        <v>3.0996331556378456E-2</v>
      </c>
    </row>
    <row r="24" spans="1:44" ht="15.75" thickBot="1">
      <c r="A24" s="30"/>
      <c r="D24" s="33" t="s">
        <v>64</v>
      </c>
      <c r="E24" s="15">
        <f>ABS(E23-$AO$19)</f>
        <v>7.0400712418510203E-3</v>
      </c>
      <c r="F24" s="16">
        <f>ABS(F23-$AP$23)</f>
        <v>3.8282244773952812E-3</v>
      </c>
      <c r="G24" s="15">
        <f>ABS(G23-$AO$19)</f>
        <v>9.2959928758148624E-2</v>
      </c>
      <c r="H24" s="16">
        <f>ABS(H23-$AP$23)</f>
        <v>9.6171775522604364E-2</v>
      </c>
      <c r="I24" s="15">
        <f>ABS(I23-$AO$19)</f>
        <v>1.6420244698798658E-2</v>
      </c>
      <c r="J24" s="16">
        <f>ABS(J23-$AP$23)</f>
        <v>1.5652112473681257E-2</v>
      </c>
      <c r="K24" s="15">
        <f>ABS(K23-$AO$19)</f>
        <v>1.6420244698816866E-2</v>
      </c>
      <c r="L24" s="16">
        <f>ABS(L23-$AP$23)</f>
        <v>1.5652112473713231E-2</v>
      </c>
      <c r="M24" s="15">
        <v>0.01</v>
      </c>
      <c r="N24" s="16">
        <v>0.02</v>
      </c>
      <c r="O24" s="15">
        <f>ABS(O23-$AO$23)</f>
        <v>2.0040071241862911E-2</v>
      </c>
      <c r="P24" s="16">
        <f>ABS(P23-$AP$23)</f>
        <v>2.655327551048714E-2</v>
      </c>
      <c r="Q24" s="31"/>
      <c r="R24" s="31"/>
      <c r="S24" s="15">
        <f t="shared" si="6"/>
        <v>1.7040071241863242E-2</v>
      </c>
      <c r="T24" s="16">
        <f t="shared" ref="T24" si="8">ABS(T23-$AP$23)</f>
        <v>1.6553275510487353E-2</v>
      </c>
      <c r="U24" s="15">
        <f>ABS(U23-$AO$23)</f>
        <v>2.3439907747722977E-2</v>
      </c>
      <c r="V24" s="16">
        <f>ABS(V23-$AP$23)</f>
        <v>1.5671775522605458E-2</v>
      </c>
      <c r="W24" s="15"/>
      <c r="X24" s="38"/>
      <c r="Y24" s="15">
        <f>ABS(Y23-$AO$23)</f>
        <v>9.9599287581368934E-3</v>
      </c>
      <c r="Z24" s="16">
        <f>ABS(Z23-$AP$23)</f>
        <v>3.446724489513997E-3</v>
      </c>
      <c r="AA24" s="17">
        <v>7.8223013798344176E-3</v>
      </c>
      <c r="AB24" s="17">
        <v>2.759502253823598E-3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-2.1000000000000121</v>
      </c>
      <c r="F25" s="12">
        <f>F$11-F$13+F$12+198.6-10*LOG10(A25)-30-SUM(F$14:F$18)</f>
        <v>-11.122425094393279</v>
      </c>
      <c r="G25" s="12">
        <f>G$11-G$13+G$12+198.6-60-SUM(G$14:G$18)</f>
        <v>-2.2000000000000117</v>
      </c>
      <c r="H25" s="12">
        <f>H$11-H$13+H$12+198.6-10*LOG10(A25)-30-SUM(H$14:H$18)</f>
        <v>-11.222425094393278</v>
      </c>
      <c r="I25" s="12">
        <v>-2.1234603159406618</v>
      </c>
      <c r="J25" s="12">
        <v>-11.141905431344355</v>
      </c>
      <c r="K25" s="12"/>
      <c r="L25" s="12">
        <v>-11.1419054313444</v>
      </c>
      <c r="M25" s="12">
        <v>-2.13</v>
      </c>
      <c r="N25" s="12">
        <v>-11.14</v>
      </c>
      <c r="O25" s="12">
        <v>-2.08</v>
      </c>
      <c r="P25" s="12">
        <v>-11.1</v>
      </c>
      <c r="Q25" s="31">
        <v>-2.0934604174883589</v>
      </c>
      <c r="R25" s="31">
        <v>-11.111905532892052</v>
      </c>
      <c r="S25" s="12">
        <v>-2.09</v>
      </c>
      <c r="T25" s="12">
        <v>-11.11</v>
      </c>
      <c r="U25" s="12">
        <v>-2.123479978989586</v>
      </c>
      <c r="V25" s="12">
        <v>-11.141925094393279</v>
      </c>
      <c r="W25" s="12"/>
      <c r="X25" s="12">
        <v>-11.13</v>
      </c>
      <c r="Y25" s="12">
        <v>-2.11</v>
      </c>
      <c r="Z25" s="12">
        <v>-11.13</v>
      </c>
      <c r="AA25" s="12">
        <v>-2.1000000000000121</v>
      </c>
      <c r="AB25" s="12">
        <v>-11.122425094393279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-2.1056000791576257</v>
      </c>
      <c r="AP25" s="12">
        <f>AVERAGE(F25,J25,N25,P25,R25,T25,V25,X25,Z25,AB25,AD25,AF25,AH25,AJ25,AL25,AN25)</f>
        <v>-11.125058624741625</v>
      </c>
      <c r="AQ25" s="12">
        <f t="shared" si="3"/>
        <v>3.396472769606803E-2</v>
      </c>
      <c r="AR25" s="12">
        <f t="shared" si="2"/>
        <v>3.2404218524905326E-2</v>
      </c>
    </row>
    <row r="26" spans="1:44" ht="15.75" thickBot="1">
      <c r="A26" s="30"/>
      <c r="D26" s="33" t="s">
        <v>64</v>
      </c>
      <c r="E26" s="15">
        <f>ABS(E25-$AO$19)</f>
        <v>7.0400712418510203E-3</v>
      </c>
      <c r="F26" s="16">
        <f>ABS(F25-$AP$25)</f>
        <v>2.6335303483460137E-3</v>
      </c>
      <c r="G26" s="15">
        <f>ABS(G25-$AO$19)</f>
        <v>9.2959928758148624E-2</v>
      </c>
      <c r="H26" s="16">
        <f>ABS(H25-$AP$25)</f>
        <v>9.7366469651653631E-2</v>
      </c>
      <c r="I26" s="15">
        <f>ABS(I25-$AO$19)</f>
        <v>1.6420244698798658E-2</v>
      </c>
      <c r="J26" s="16">
        <f>ABS(J25-$AP$25)</f>
        <v>1.6846806602730524E-2</v>
      </c>
      <c r="K26" s="15"/>
      <c r="L26" s="16">
        <f>ABS(L25-$AP$25)</f>
        <v>1.6846806602774933E-2</v>
      </c>
      <c r="M26" s="15">
        <v>0.01</v>
      </c>
      <c r="N26" s="16">
        <v>0.02</v>
      </c>
      <c r="O26" s="15">
        <f>ABS(O25-$AO$25)</f>
        <v>2.5600079157625633E-2</v>
      </c>
      <c r="P26" s="16">
        <f>ABS(P25-$AP$25)</f>
        <v>2.5058624741625124E-2</v>
      </c>
      <c r="Q26" s="31"/>
      <c r="R26" s="31"/>
      <c r="S26" s="15">
        <f t="shared" si="6"/>
        <v>1.7040071241863242E-2</v>
      </c>
      <c r="T26" s="16">
        <f t="shared" ref="T26" si="9">ABS(T25-$AP$25)</f>
        <v>1.5058624741625337E-2</v>
      </c>
      <c r="U26" s="15">
        <f>ABS(U25-$AO$25)</f>
        <v>1.7879899831960255E-2</v>
      </c>
      <c r="V26" s="16">
        <f>ABS(V25-$AP$25)</f>
        <v>1.6866469651654725E-2</v>
      </c>
      <c r="W26" s="15"/>
      <c r="X26" s="16"/>
      <c r="Y26" s="15">
        <f>ABS(Y25-$AO$25)</f>
        <v>4.399920842374172E-3</v>
      </c>
      <c r="Z26" s="16">
        <f>ABS(Z25-$AP$25)</f>
        <v>4.9413752583760129E-3</v>
      </c>
      <c r="AA26" s="17">
        <v>7.8223013798344176E-3</v>
      </c>
      <c r="AB26" s="17">
        <v>2.9261448314965577E-3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-2.1000000000000121</v>
      </c>
      <c r="F27" s="12">
        <f>F$11-F$13+F$12+198.6-10*LOG10(A27)-30-SUM(F$14:F$18)</f>
        <v>-8.1121251377534698</v>
      </c>
      <c r="G27" s="12">
        <f>G$11-G$13+G$12+198.6-60-SUM(G$14:G$18)</f>
        <v>-2.2000000000000117</v>
      </c>
      <c r="H27" s="12">
        <f>H$11-H$13+H$12+198.6-10*LOG10(A27)-30-SUM(H$14:H$18)</f>
        <v>-8.2121251377534694</v>
      </c>
      <c r="I27" s="12">
        <v>-2.1234603159406618</v>
      </c>
      <c r="J27" s="12">
        <v>-8.1316054747045428</v>
      </c>
      <c r="K27" s="12"/>
      <c r="L27" s="12">
        <v>-8.1316054747045605</v>
      </c>
      <c r="M27" s="12">
        <v>-2.13</v>
      </c>
      <c r="N27" s="12">
        <v>-8.1300000000000008</v>
      </c>
      <c r="O27" s="12">
        <v>-2.08</v>
      </c>
      <c r="P27" s="12">
        <v>-8.09</v>
      </c>
      <c r="Q27" s="31">
        <v>-2.0934604174883589</v>
      </c>
      <c r="R27" s="31">
        <v>-8.1016055762522399</v>
      </c>
      <c r="S27" s="12">
        <v>-2.09</v>
      </c>
      <c r="T27" s="12">
        <v>-8.1</v>
      </c>
      <c r="U27" s="12">
        <v>-2.123479978989586</v>
      </c>
      <c r="V27" s="12">
        <v>-8.131625137753467</v>
      </c>
      <c r="W27" s="12"/>
      <c r="X27" s="12">
        <v>-8.1199999999999992</v>
      </c>
      <c r="Y27" s="12">
        <v>-2.11</v>
      </c>
      <c r="Z27" s="12">
        <v>-8.1199999999999992</v>
      </c>
      <c r="AA27" s="12">
        <v>-2.1000000000000121</v>
      </c>
      <c r="AB27" s="12">
        <v>-8.1121251377534698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-2.1056000791576257</v>
      </c>
      <c r="AP27" s="12">
        <f>AVERAGE(F27,J27,N27,P27,R27,T27,V27,X27,Z27,AB27,AD27,AF27,AH27,AJ27,AL27,AN27)</f>
        <v>-8.1149086464217195</v>
      </c>
      <c r="AQ27" s="12">
        <f t="shared" si="3"/>
        <v>3.396472769606803E-2</v>
      </c>
      <c r="AR27" s="12">
        <f t="shared" si="2"/>
        <v>3.2349426523509424E-2</v>
      </c>
    </row>
    <row r="28" spans="1:44" ht="15.75" thickBot="1">
      <c r="A28" s="30"/>
      <c r="D28" s="33" t="s">
        <v>64</v>
      </c>
      <c r="E28" s="15">
        <f>ABS(E27-$AO$19)</f>
        <v>7.0400712418510203E-3</v>
      </c>
      <c r="F28" s="16">
        <f>ABS(F27-$AP$27)</f>
        <v>2.7835086682497234E-3</v>
      </c>
      <c r="G28" s="15">
        <f>ABS(G27-$AO$19)</f>
        <v>9.2959928758148624E-2</v>
      </c>
      <c r="H28" s="16">
        <f>ABS(H27-$AP$27)</f>
        <v>9.7216491331749921E-2</v>
      </c>
      <c r="I28" s="15">
        <f>ABS(I27-$AO$19)</f>
        <v>1.6420244698798658E-2</v>
      </c>
      <c r="J28" s="16">
        <f>ABS(J27-$AP$27)</f>
        <v>1.6696828282823262E-2</v>
      </c>
      <c r="K28" s="15"/>
      <c r="L28" s="16"/>
      <c r="M28" s="15">
        <v>0.01</v>
      </c>
      <c r="N28" s="16">
        <v>0.01</v>
      </c>
      <c r="O28" s="15">
        <f>ABS(O27-$AO$27)</f>
        <v>2.5600079157625633E-2</v>
      </c>
      <c r="P28" s="16">
        <f>ABS(P27-$AP$27)</f>
        <v>2.4908646421719638E-2</v>
      </c>
      <c r="Q28" s="31"/>
      <c r="R28" s="31"/>
      <c r="S28" s="15">
        <f t="shared" ref="S28:S32" si="10">ABS(S27-$AO$19)</f>
        <v>1.7040071241863242E-2</v>
      </c>
      <c r="T28" s="16">
        <f t="shared" ref="T28" si="11">ABS(T27-$AP$27)</f>
        <v>1.4908646421719851E-2</v>
      </c>
      <c r="U28" s="15">
        <f>ABS(U27-$AO$27)</f>
        <v>1.7879899831960255E-2</v>
      </c>
      <c r="V28" s="16">
        <f>ABS(V27-$AP$27)</f>
        <v>1.6716491331747463E-2</v>
      </c>
      <c r="W28" s="15"/>
      <c r="X28" s="16"/>
      <c r="Y28" s="15">
        <f>ABS(Y27-$AO$27)</f>
        <v>4.399920842374172E-3</v>
      </c>
      <c r="Z28" s="16">
        <f>ABS(Z27-$AP$27)</f>
        <v>5.0913535782797226E-3</v>
      </c>
      <c r="AA28" s="17">
        <v>7.8223013798344176E-3</v>
      </c>
      <c r="AB28" s="17">
        <v>3.0927874091659646E-3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-2.1000000000000121</v>
      </c>
      <c r="F29" s="12">
        <f>F$11-F$13+F$12+198.6-10*LOG10(A29)-30-SUM(F$14:F$18)</f>
        <v>-6.3512125471966563</v>
      </c>
      <c r="G29" s="12">
        <f>G$11-G$13+G$12+198.6-60-SUM(G$14:G$18)</f>
        <v>-2.2000000000000117</v>
      </c>
      <c r="H29" s="12">
        <f>H$11-H$13+H$12+198.6-10*LOG10(A29)-30-SUM(H$14:H$18)</f>
        <v>-6.4512125471966559</v>
      </c>
      <c r="I29" s="12">
        <v>-2.1234603159406618</v>
      </c>
      <c r="J29" s="12">
        <v>-6.3706928841477293</v>
      </c>
      <c r="K29" s="12"/>
      <c r="L29" s="12"/>
      <c r="M29" s="12">
        <v>-2.13</v>
      </c>
      <c r="N29" s="12">
        <v>-6.37</v>
      </c>
      <c r="O29" s="12">
        <v>-2.08</v>
      </c>
      <c r="P29" s="12">
        <v>-6.33</v>
      </c>
      <c r="Q29" s="31">
        <v>-2.0934604174883589</v>
      </c>
      <c r="R29" s="31">
        <v>-6.3406929856954264</v>
      </c>
      <c r="S29" s="12">
        <v>-2.09</v>
      </c>
      <c r="T29" s="12">
        <v>-6.34</v>
      </c>
      <c r="U29" s="12">
        <v>-2.123479978989586</v>
      </c>
      <c r="V29" s="12">
        <v>-6.3707125471966535</v>
      </c>
      <c r="W29" s="12"/>
      <c r="X29" s="12">
        <v>-6.36</v>
      </c>
      <c r="Y29" s="12">
        <v>-2.11</v>
      </c>
      <c r="Z29" s="12">
        <v>-6.36</v>
      </c>
      <c r="AA29" s="12">
        <v>-2.1000000000000121</v>
      </c>
      <c r="AB29" s="12">
        <v>-6.3512125471966563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-2.1056000791576257</v>
      </c>
      <c r="AP29" s="12">
        <f>AVERAGE(F29,J29,N29,P29,R29,T29,V29,X29,Z29,AB29,AD29,AF29,AH29,AJ29,AL29,AN29)</f>
        <v>-6.3544523511433129</v>
      </c>
      <c r="AQ29" s="12">
        <f t="shared" si="3"/>
        <v>3.396472769606803E-2</v>
      </c>
      <c r="AR29" s="12">
        <f t="shared" si="2"/>
        <v>3.2186841660957762E-2</v>
      </c>
    </row>
    <row r="30" spans="1:44" ht="15.75" thickBot="1">
      <c r="A30" s="30"/>
      <c r="D30" s="33" t="s">
        <v>64</v>
      </c>
      <c r="E30" s="15">
        <f>ABS(E29-$AO$19)</f>
        <v>7.0400712418510203E-3</v>
      </c>
      <c r="F30" s="16">
        <f>ABS(F29-$AP$29)</f>
        <v>3.239803946656572E-3</v>
      </c>
      <c r="G30" s="15">
        <f>ABS(G29-$AO$19)</f>
        <v>9.2959928758148624E-2</v>
      </c>
      <c r="H30" s="16">
        <f>ABS(H29-$AP$29)</f>
        <v>9.6760196053343073E-2</v>
      </c>
      <c r="I30" s="15">
        <f>ABS(I29-$AO$19)</f>
        <v>1.6420244698798658E-2</v>
      </c>
      <c r="J30" s="16">
        <f>ABS(J29-$AP$29)</f>
        <v>1.6240533004416413E-2</v>
      </c>
      <c r="K30" s="15"/>
      <c r="L30" s="16"/>
      <c r="M30" s="15">
        <v>0.01</v>
      </c>
      <c r="N30" s="16">
        <v>0.01</v>
      </c>
      <c r="O30" s="15">
        <f>ABS(O29-$AO$29)</f>
        <v>2.5600079157625633E-2</v>
      </c>
      <c r="P30" s="16">
        <f>ABS(P29-$AP$29)</f>
        <v>2.4452351143312789E-2</v>
      </c>
      <c r="Q30" s="31"/>
      <c r="R30" s="31"/>
      <c r="S30" s="15">
        <f t="shared" si="10"/>
        <v>1.7040071241863242E-2</v>
      </c>
      <c r="T30" s="16">
        <f t="shared" ref="T30" si="12">ABS(T29-$AP$29)</f>
        <v>1.4452351143313003E-2</v>
      </c>
      <c r="U30" s="15">
        <f>ABS(U29-$AO$29)</f>
        <v>1.7879899831960255E-2</v>
      </c>
      <c r="V30" s="16">
        <f>ABS(V29-$AP$29)</f>
        <v>1.6260196053340614E-2</v>
      </c>
      <c r="W30" s="15"/>
      <c r="X30" s="16"/>
      <c r="Y30" s="15">
        <f>ABS(Y29-$AO$29)</f>
        <v>4.399920842374172E-3</v>
      </c>
      <c r="Z30" s="16">
        <f>ABS(Z29-$AP$29)</f>
        <v>5.5476488566874593E-3</v>
      </c>
      <c r="AA30" s="17">
        <v>7.8223013798344176E-3</v>
      </c>
      <c r="AB30" s="17">
        <v>3.5997821629507598E-3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-2.1000000000000121</v>
      </c>
      <c r="F31" s="12">
        <f>F$11-F$13+F$12+198.6-10*LOG10(A31)-30-SUM(F$14:F$18)</f>
        <v>-3.3409125905568438</v>
      </c>
      <c r="G31" s="12">
        <f>G$11-G$13+G$12+198.6-60-SUM(G$14:G$18)</f>
        <v>-2.2000000000000117</v>
      </c>
      <c r="H31" s="12">
        <f>H$11-H$13+H$12+198.6-10*LOG10(A31)-30-SUM(H$14:H$18)</f>
        <v>-3.4409125905568434</v>
      </c>
      <c r="I31" s="12">
        <v>-2.1234603159406618</v>
      </c>
      <c r="J31" s="12">
        <v>-3.3603929275079167</v>
      </c>
      <c r="K31" s="12"/>
      <c r="L31" s="12">
        <v>-3.3603929275079398</v>
      </c>
      <c r="M31" s="12">
        <v>-2.13</v>
      </c>
      <c r="N31" s="12">
        <v>-3.36</v>
      </c>
      <c r="O31" s="12">
        <v>-2.08</v>
      </c>
      <c r="P31" s="12">
        <v>-3.32</v>
      </c>
      <c r="Q31" s="31">
        <v>-2.0934604174883589</v>
      </c>
      <c r="R31" s="31">
        <v>-3.3303930290556139</v>
      </c>
      <c r="S31" s="12">
        <v>-2.09</v>
      </c>
      <c r="T31" s="12">
        <v>-3.33</v>
      </c>
      <c r="U31" s="12">
        <v>-2.123479978989586</v>
      </c>
      <c r="V31" s="12">
        <v>-3.3604125905568409</v>
      </c>
      <c r="W31" s="12"/>
      <c r="X31" s="12">
        <v>-3.35</v>
      </c>
      <c r="Y31" s="12">
        <v>-2.11</v>
      </c>
      <c r="Z31" s="12">
        <v>-3.35</v>
      </c>
      <c r="AA31" s="12">
        <v>-2.1000000000000121</v>
      </c>
      <c r="AB31" s="12">
        <v>-3.3409125905568438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-2.1056000791576257</v>
      </c>
      <c r="AP31" s="12">
        <f>AVERAGE(F31,J31,N31,P31,R31,T31,V31,X31,Z31,AB31,AD31,AF31,AH31,AJ31,AL31,AN31)</f>
        <v>-3.3443023728234067</v>
      </c>
      <c r="AQ31" s="12">
        <f t="shared" si="3"/>
        <v>3.396472769606803E-2</v>
      </c>
      <c r="AR31" s="12">
        <f t="shared" si="2"/>
        <v>3.2134765946458421E-2</v>
      </c>
    </row>
    <row r="32" spans="1:44" ht="15.75" thickBot="1">
      <c r="A32" s="30"/>
      <c r="D32" s="33" t="s">
        <v>64</v>
      </c>
      <c r="E32" s="15">
        <f>ABS(E31-$AO$19)</f>
        <v>7.0400712418510203E-3</v>
      </c>
      <c r="F32" s="16">
        <f>ABS(F31-$AP$31)</f>
        <v>3.3897822665629462E-3</v>
      </c>
      <c r="G32" s="15">
        <f>ABS(G31-$AO$19)</f>
        <v>9.2959928758148624E-2</v>
      </c>
      <c r="H32" s="16">
        <f>ABS(H31-$AP$31)</f>
        <v>9.6610217733436698E-2</v>
      </c>
      <c r="I32" s="15">
        <f>ABS(I31-$AO$19)</f>
        <v>1.6420244698798658E-2</v>
      </c>
      <c r="J32" s="16">
        <f>ABS(J31-$AP$31)</f>
        <v>1.6090554684510039E-2</v>
      </c>
      <c r="K32" s="15"/>
      <c r="L32" s="16">
        <f>ABS(L31-$AP$31)</f>
        <v>1.6090554684533132E-2</v>
      </c>
      <c r="M32" s="15">
        <v>0.01</v>
      </c>
      <c r="N32" s="16">
        <v>0.01</v>
      </c>
      <c r="O32" s="15">
        <f>ABS(O31-$AO$31)</f>
        <v>2.5600079157625633E-2</v>
      </c>
      <c r="P32" s="16">
        <f>ABS(P31-$AP$31)</f>
        <v>2.4302372823406859E-2</v>
      </c>
      <c r="Q32" s="31"/>
      <c r="R32" s="31"/>
      <c r="S32" s="15">
        <f t="shared" si="10"/>
        <v>1.7040071241863242E-2</v>
      </c>
      <c r="T32" s="16">
        <f t="shared" ref="T32" si="13">ABS(T31-$AP$31)</f>
        <v>1.4302372823406628E-2</v>
      </c>
      <c r="U32" s="15">
        <f>ABS(U31-$AO$31)</f>
        <v>1.7879899831960255E-2</v>
      </c>
      <c r="V32" s="16">
        <f>ABS(V31-$AP$31)</f>
        <v>1.611021773343424E-2</v>
      </c>
      <c r="W32" s="15"/>
      <c r="X32" s="16"/>
      <c r="Y32" s="15">
        <f>ABS(Y31-$AO$31)</f>
        <v>4.399920842374172E-3</v>
      </c>
      <c r="Z32" s="16">
        <f>ABS(Z31-$AP$31)</f>
        <v>5.6976271765933895E-3</v>
      </c>
      <c r="AA32" s="17">
        <v>7.8223013798344176E-3</v>
      </c>
      <c r="AB32" s="17">
        <v>3.7664247406250517E-3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-2.1000000000000121</v>
      </c>
      <c r="F33" s="12">
        <f>F$11-F$13+F$12+198.6-10*LOG10(A33)-30-SUM(F$14:F$18)</f>
        <v>2.6796873227227813</v>
      </c>
      <c r="G33" s="12">
        <f>G$11-G$13+G$12+198.6-60-SUM(G$14:G$18)</f>
        <v>-2.2000000000000117</v>
      </c>
      <c r="H33" s="12">
        <f>H$11-H$13+H$12+198.6-10*LOG10(A33)-30-SUM(H$14:H$18)</f>
        <v>2.5796873227227817</v>
      </c>
      <c r="I33" s="12">
        <v>-2.1234603159406618</v>
      </c>
      <c r="J33" s="12">
        <v>2.6602069857717083</v>
      </c>
      <c r="K33" s="12"/>
      <c r="L33" s="12">
        <v>2.6602069857716901</v>
      </c>
      <c r="M33" s="12">
        <v>-2.13</v>
      </c>
      <c r="N33" s="12">
        <v>2.66</v>
      </c>
      <c r="O33" s="12">
        <v>-2.08</v>
      </c>
      <c r="P33" s="12">
        <v>2.7</v>
      </c>
      <c r="Q33" s="31">
        <v>-2.0934604174883589</v>
      </c>
      <c r="R33" s="31">
        <v>2.6902068842240112</v>
      </c>
      <c r="S33" s="12">
        <v>-2.09</v>
      </c>
      <c r="T33" s="12">
        <v>2.69</v>
      </c>
      <c r="U33" s="12">
        <v>-2.123479978989586</v>
      </c>
      <c r="V33" s="12">
        <v>2.6601873227227841</v>
      </c>
      <c r="W33" s="12"/>
      <c r="X33" s="12">
        <v>2.67</v>
      </c>
      <c r="Y33" s="12">
        <v>-2.11</v>
      </c>
      <c r="Z33" s="12">
        <v>2.67</v>
      </c>
      <c r="AA33" s="12">
        <v>-2.1000000000000121</v>
      </c>
      <c r="AB33" s="12">
        <v>2.6796873227227813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-2.1056000791576257</v>
      </c>
      <c r="AP33" s="12">
        <f>AVERAGE(F33,J33,N33,P33,R33,T33,V33,X33,Z33,AB33,AD33,AF33,AH33,AJ33,AL33,AN33)</f>
        <v>2.675997583816407</v>
      </c>
      <c r="AQ33" s="12">
        <f t="shared" si="3"/>
        <v>3.396472769606803E-2</v>
      </c>
      <c r="AR33" s="12">
        <f t="shared" si="2"/>
        <v>3.2032658728934557E-2</v>
      </c>
    </row>
    <row r="34" spans="1:44" ht="15.75" thickBot="1">
      <c r="A34" s="30"/>
      <c r="D34" s="33" t="s">
        <v>64</v>
      </c>
      <c r="E34" s="15">
        <f>ABS(E33-$AO$19)</f>
        <v>7.0400712418510203E-3</v>
      </c>
      <c r="F34" s="16">
        <f>ABS(F33-$AP$33)</f>
        <v>3.6897389063743624E-3</v>
      </c>
      <c r="G34" s="15">
        <f>ABS(G33-$AO$19)</f>
        <v>9.2959928758148624E-2</v>
      </c>
      <c r="H34" s="16">
        <f>ABS(H33-$AP$33)</f>
        <v>9.6310261093625282E-2</v>
      </c>
      <c r="I34" s="15">
        <f>ABS(I33-$AO$19)</f>
        <v>1.6420244698798658E-2</v>
      </c>
      <c r="J34" s="16">
        <f>ABS(J33-$AP$33)</f>
        <v>1.5790598044698623E-2</v>
      </c>
      <c r="K34" s="15"/>
      <c r="L34" s="16">
        <f>ABS(L33-$AP$33)</f>
        <v>1.579059804471683E-2</v>
      </c>
      <c r="M34" s="15">
        <v>0.01</v>
      </c>
      <c r="N34" s="16">
        <v>0</v>
      </c>
      <c r="O34" s="15">
        <f>ABS(O33-$AO$33)</f>
        <v>2.5600079157625633E-2</v>
      </c>
      <c r="P34" s="16">
        <f>ABS(P33-$AP$33)</f>
        <v>2.4002416183593223E-2</v>
      </c>
      <c r="Q34" s="15"/>
      <c r="R34" s="16"/>
      <c r="S34" s="15">
        <f>ABS(S33-$AO$19)</f>
        <v>1.7040071241863242E-2</v>
      </c>
      <c r="T34" s="16">
        <f t="shared" ref="T34" si="14">ABS(T33-$AP$33)</f>
        <v>1.4002416183592992E-2</v>
      </c>
      <c r="U34" s="15">
        <f>ABS(U33-$AO$33)</f>
        <v>1.7879899831960255E-2</v>
      </c>
      <c r="V34" s="16">
        <f>ABS(V33-$AP$33)</f>
        <v>1.5810261093622824E-2</v>
      </c>
      <c r="W34" s="15"/>
      <c r="X34" s="16"/>
      <c r="Y34" s="15">
        <f>ABS(Y33-$AO$33)</f>
        <v>4.399920842374172E-3</v>
      </c>
      <c r="Z34" s="16">
        <f>ABS(Z33-$AP$33)</f>
        <v>5.9975838164070261E-3</v>
      </c>
      <c r="AA34" s="17">
        <v>7.8223013798344176E-3</v>
      </c>
      <c r="AB34" s="17">
        <v>4.0997098959714151E-3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4" t="s">
        <v>32</v>
      </c>
      <c r="G37" s="25"/>
      <c r="H37" s="24" t="s">
        <v>32</v>
      </c>
      <c r="I37" s="25"/>
      <c r="J37" s="25"/>
      <c r="K37" s="25"/>
      <c r="L37" s="24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C1" zoomScale="85" zoomScaleNormal="85" zoomScalePageLayoutView="80" workbookViewId="0">
      <selection activeCell="AE8" sqref="AE8:AF8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63</v>
      </c>
    </row>
    <row r="7" spans="1:44" ht="13.5" customHeight="1" thickBot="1"/>
    <row r="8" spans="1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82</v>
      </c>
      <c r="Z8" s="42"/>
      <c r="AA8" s="41" t="s">
        <v>85</v>
      </c>
      <c r="AB8" s="43"/>
      <c r="AC8" s="41" t="s">
        <v>89</v>
      </c>
      <c r="AD8" s="42"/>
      <c r="AE8" s="41" t="s">
        <v>91</v>
      </c>
      <c r="AF8" s="43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>
        <v>2</v>
      </c>
      <c r="AF10" s="12">
        <v>2</v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51.45</v>
      </c>
      <c r="F11" s="12">
        <v>23</v>
      </c>
      <c r="G11" s="12">
        <v>51.45</v>
      </c>
      <c r="H11" s="12">
        <v>23</v>
      </c>
      <c r="I11" s="12">
        <v>51.45</v>
      </c>
      <c r="J11" s="12">
        <v>23</v>
      </c>
      <c r="K11" s="12">
        <v>51.45</v>
      </c>
      <c r="L11" s="12">
        <v>23</v>
      </c>
      <c r="M11" s="12">
        <v>51.45</v>
      </c>
      <c r="N11" s="12">
        <v>23</v>
      </c>
      <c r="O11" s="12">
        <v>51.45</v>
      </c>
      <c r="P11" s="12">
        <v>23</v>
      </c>
      <c r="Q11" s="31">
        <v>51.45</v>
      </c>
      <c r="R11" s="31">
        <v>23</v>
      </c>
      <c r="S11" s="12">
        <v>51.45</v>
      </c>
      <c r="T11" s="12">
        <v>23</v>
      </c>
      <c r="U11" s="12">
        <v>51.45</v>
      </c>
      <c r="V11" s="12">
        <v>23</v>
      </c>
      <c r="W11" s="12">
        <v>51.45</v>
      </c>
      <c r="X11" s="12">
        <v>23</v>
      </c>
      <c r="Y11" s="12">
        <v>51.45</v>
      </c>
      <c r="Z11" s="12">
        <v>23</v>
      </c>
      <c r="AA11" s="12">
        <v>51.45</v>
      </c>
      <c r="AB11" s="12">
        <v>23</v>
      </c>
      <c r="AC11" s="12">
        <v>51.45</v>
      </c>
      <c r="AD11" s="12">
        <v>23</v>
      </c>
      <c r="AE11" s="12">
        <v>51.45</v>
      </c>
      <c r="AF11" s="12">
        <v>23</v>
      </c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51.45000000000001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7.3955632709972456E-15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-18.600000000000001</v>
      </c>
      <c r="G12" s="12">
        <v>-31.62</v>
      </c>
      <c r="H12" s="12">
        <v>-18.600000000000001</v>
      </c>
      <c r="I12" s="12">
        <v>-31.62397997898956</v>
      </c>
      <c r="J12" s="12">
        <v>-18.600000000000001</v>
      </c>
      <c r="K12" s="12">
        <v>-31.623979978989599</v>
      </c>
      <c r="L12" s="12">
        <v>-18.600000000000001</v>
      </c>
      <c r="M12" s="12">
        <v>-31.62</v>
      </c>
      <c r="N12" s="12">
        <v>-18.600000000000001</v>
      </c>
      <c r="O12" s="12">
        <v>-31.6</v>
      </c>
      <c r="P12" s="12">
        <v>-18.600000000000001</v>
      </c>
      <c r="Q12" s="31">
        <v>-31.62397997898956</v>
      </c>
      <c r="R12" s="31">
        <v>-18.600000000000001</v>
      </c>
      <c r="S12" s="12">
        <v>-31.623979978989599</v>
      </c>
      <c r="T12" s="12">
        <v>-18.600000000000001</v>
      </c>
      <c r="U12" s="37">
        <v>-31.62397997898956</v>
      </c>
      <c r="V12" s="12">
        <v>-18.600000000000001</v>
      </c>
      <c r="W12" s="12">
        <v>-31.623979978989599</v>
      </c>
      <c r="X12" s="12">
        <v>-18.600000000000001</v>
      </c>
      <c r="Y12" s="12">
        <v>-31.623979978989599</v>
      </c>
      <c r="Z12" s="12">
        <v>-18.62397997898956</v>
      </c>
      <c r="AA12" s="12">
        <v>-31.62</v>
      </c>
      <c r="AB12" s="12">
        <v>-18.600000000000001</v>
      </c>
      <c r="AC12" s="12">
        <v>-31.62</v>
      </c>
      <c r="AD12" s="12">
        <v>-18.600000000000001</v>
      </c>
      <c r="AE12" s="12">
        <v>-31.623979978989599</v>
      </c>
      <c r="AF12" s="12">
        <v>-18.600000000000001</v>
      </c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-31.620654987743922</v>
      </c>
      <c r="AP12" s="12">
        <f t="shared" si="1"/>
        <v>-18.601998331582461</v>
      </c>
      <c r="AQ12" s="12">
        <f>_xlfn.STDEV.S(E12,G12,I12,M12,O12,Q12,S12,U12,W12,Y12,AA12,AC12,AE12,AG12,AI12,AK12,AM12)</f>
        <v>6.4944176684218142E-3</v>
      </c>
      <c r="AR12" s="12">
        <f t="shared" ref="AR12:AR33" si="2">_xlfn.STDEV.S(F12,H12,J12,N12,P12,R12,T12,V12,X12,Z12,AB12,AD12,AF12,AH12,AJ12,AL12,AN12)</f>
        <v>6.6508495254924858E-3</v>
      </c>
    </row>
    <row r="13" spans="1:44" ht="15.75" customHeight="1" thickBot="1">
      <c r="A13" s="18" t="s">
        <v>32</v>
      </c>
      <c r="D13" s="34" t="s">
        <v>25</v>
      </c>
      <c r="E13" s="12">
        <v>159.08000000000001</v>
      </c>
      <c r="F13" s="12">
        <v>159.08000000000001</v>
      </c>
      <c r="G13" s="12">
        <v>159.08000000000001</v>
      </c>
      <c r="H13" s="12">
        <v>159.08000000000001</v>
      </c>
      <c r="I13" s="12">
        <v>159.0994803369511</v>
      </c>
      <c r="J13" s="12">
        <v>159.0994803369511</v>
      </c>
      <c r="K13" s="12">
        <v>159.09948033695099</v>
      </c>
      <c r="L13" s="12">
        <v>159.09948033695099</v>
      </c>
      <c r="M13" s="12">
        <v>159.1</v>
      </c>
      <c r="N13" s="12">
        <v>159.1</v>
      </c>
      <c r="O13" s="12">
        <v>159.09125252299981</v>
      </c>
      <c r="P13" s="12">
        <v>159.09125252299981</v>
      </c>
      <c r="Q13" s="31">
        <v>159.09948043741588</v>
      </c>
      <c r="R13" s="31">
        <v>159.09948043741588</v>
      </c>
      <c r="S13" s="12">
        <v>159.1</v>
      </c>
      <c r="T13" s="12">
        <v>159.1</v>
      </c>
      <c r="U13" s="12">
        <v>159.09950000000001</v>
      </c>
      <c r="V13" s="12">
        <v>159.09950000000001</v>
      </c>
      <c r="W13" s="12">
        <v>159.09948033695099</v>
      </c>
      <c r="X13" s="12">
        <v>159.09948033695099</v>
      </c>
      <c r="Y13" s="12">
        <v>159.09948033695099</v>
      </c>
      <c r="Z13" s="12">
        <v>159.09948033695099</v>
      </c>
      <c r="AA13" s="12">
        <v>159.11000000000001</v>
      </c>
      <c r="AB13" s="12">
        <v>159.11000000000001</v>
      </c>
      <c r="AC13" s="12">
        <v>159.08000000000001</v>
      </c>
      <c r="AD13" s="12">
        <v>159.08000000000001</v>
      </c>
      <c r="AE13" s="12">
        <v>159.1</v>
      </c>
      <c r="AF13" s="12">
        <v>159.1</v>
      </c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159.09655616427241</v>
      </c>
      <c r="AP13" s="12">
        <f t="shared" si="1"/>
        <v>159.09655616427241</v>
      </c>
      <c r="AQ13" s="12">
        <f t="shared" ref="AQ13:AQ33" si="3">_xlfn.STDEV.S(E13,G13,I13,M13,O13,Q13,S13,U13,W13,Y13,AA13,AC13,AE13,AG13,AI13,AK13,AM13)</f>
        <v>9.5243103346321044E-3</v>
      </c>
      <c r="AR13" s="12">
        <f t="shared" si="2"/>
        <v>9.5243103346321044E-3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6.6000000000000017E-2</v>
      </c>
      <c r="P14" s="12">
        <v>6.6000000000000017E-2</v>
      </c>
      <c r="Q14" s="31">
        <v>7.0000001082902885E-2</v>
      </c>
      <c r="R14" s="31">
        <v>7.0000001082902885E-2</v>
      </c>
      <c r="S14" s="12">
        <v>7.0000000000000007E-2</v>
      </c>
      <c r="T14" s="12">
        <v>7.0000000000000007E-2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>
        <v>0.1</v>
      </c>
      <c r="AF14" s="12">
        <v>0.1</v>
      </c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9.2166666756908586E-2</v>
      </c>
      <c r="AP14" s="12">
        <f t="shared" si="1"/>
        <v>9.2166666756908586E-2</v>
      </c>
      <c r="AQ14" s="12">
        <f t="shared" si="3"/>
        <v>3.2854769698448354E-2</v>
      </c>
      <c r="AR14" s="12">
        <f t="shared" si="2"/>
        <v>3.2854769698448354E-2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>
        <v>3</v>
      </c>
      <c r="AF15" s="12">
        <v>3</v>
      </c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>
        <v>2.2000000000000002</v>
      </c>
      <c r="AF16" s="12">
        <v>2.2000000000000002</v>
      </c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4.6222270443732785E-16</v>
      </c>
      <c r="AR16" s="12">
        <f t="shared" si="2"/>
        <v>4.6222270443732785E-16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>
        <v>3</v>
      </c>
      <c r="AF17" s="12">
        <v>3</v>
      </c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3</v>
      </c>
      <c r="F18" s="12">
        <v>3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12">
        <v>3</v>
      </c>
      <c r="M18" s="12">
        <v>3</v>
      </c>
      <c r="N18" s="12">
        <v>3</v>
      </c>
      <c r="O18" s="12">
        <v>3</v>
      </c>
      <c r="P18" s="12">
        <v>3</v>
      </c>
      <c r="Q18" s="31">
        <v>3</v>
      </c>
      <c r="R18" s="31">
        <v>3</v>
      </c>
      <c r="S18" s="12">
        <v>3</v>
      </c>
      <c r="T18" s="12">
        <v>3</v>
      </c>
      <c r="U18" s="12">
        <v>3</v>
      </c>
      <c r="V18" s="12">
        <v>3</v>
      </c>
      <c r="W18" s="12">
        <v>3</v>
      </c>
      <c r="X18" s="12">
        <v>3</v>
      </c>
      <c r="Y18" s="12">
        <v>3</v>
      </c>
      <c r="Z18" s="12">
        <v>3</v>
      </c>
      <c r="AA18" s="12">
        <v>0</v>
      </c>
      <c r="AB18" s="12">
        <v>3</v>
      </c>
      <c r="AC18" s="12">
        <v>3</v>
      </c>
      <c r="AD18" s="12">
        <v>3</v>
      </c>
      <c r="AE18" s="12">
        <v>3</v>
      </c>
      <c r="AF18" s="12">
        <v>3</v>
      </c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2.75</v>
      </c>
      <c r="AP18" s="12">
        <f t="shared" si="1"/>
        <v>3</v>
      </c>
      <c r="AQ18" s="12">
        <f t="shared" si="3"/>
        <v>0.83205029433784361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31">
        <f>E$11-E$13+E$12+198.6-60-SUM(E$14:E$18)</f>
        <v>-11.950000000000006</v>
      </c>
      <c r="F19" s="12">
        <f>F$11-F$13+F$12+198.6-10*LOG10(A19)-30-SUM(F$14:F$18)</f>
        <v>-27.714237554869513</v>
      </c>
      <c r="G19" s="31">
        <f>G$11-G$13+G$12+198.6-60-SUM(G$14:G$18)</f>
        <v>-12.050000000000006</v>
      </c>
      <c r="H19" s="12">
        <f>H$11-H$13+H$12+198.6-10*LOG10(A19)-30-SUM(H$14:H$18)</f>
        <v>-27.814237554869514</v>
      </c>
      <c r="I19" s="12">
        <v>-11.973460315940656</v>
      </c>
      <c r="J19" s="12">
        <v>-27.733717891820589</v>
      </c>
      <c r="K19" s="12"/>
      <c r="L19" s="12"/>
      <c r="M19" s="12">
        <v>-11.98</v>
      </c>
      <c r="N19" s="12">
        <v>-27.73</v>
      </c>
      <c r="O19" s="12">
        <v>-11.93</v>
      </c>
      <c r="P19" s="12">
        <v>-27.69</v>
      </c>
      <c r="Q19" s="31">
        <v>-11.943460417488353</v>
      </c>
      <c r="R19" s="31">
        <v>-27.703717993368286</v>
      </c>
      <c r="S19" s="12">
        <v>-11.94</v>
      </c>
      <c r="T19" s="12">
        <v>-27.7</v>
      </c>
      <c r="U19" s="12">
        <v>-11.973479978989573</v>
      </c>
      <c r="V19" s="12">
        <v>-27.733737554869506</v>
      </c>
      <c r="W19" s="12">
        <v>-11.97</v>
      </c>
      <c r="X19" s="12"/>
      <c r="Y19" s="12"/>
      <c r="Z19" s="12"/>
      <c r="AA19" s="12">
        <v>-11.98</v>
      </c>
      <c r="AB19" s="12">
        <v>-27.74</v>
      </c>
      <c r="AC19" s="12">
        <v>-11.950000000000006</v>
      </c>
      <c r="AD19" s="12">
        <v>-27.714237554869513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-11.95904007124186</v>
      </c>
      <c r="AP19" s="12">
        <f t="shared" si="1"/>
        <v>-27.717738727755268</v>
      </c>
      <c r="AQ19" s="12">
        <f t="shared" si="3"/>
        <v>3.2478895309170225E-2</v>
      </c>
      <c r="AR19" s="12">
        <f t="shared" si="2"/>
        <v>3.4710256823872167E-2</v>
      </c>
    </row>
    <row r="20" spans="1:44" ht="15.75" thickBot="1">
      <c r="A20" s="30"/>
      <c r="D20" s="33" t="s">
        <v>64</v>
      </c>
      <c r="E20" s="15">
        <f>ABS(E19-$AO$19)</f>
        <v>9.0400712418539086E-3</v>
      </c>
      <c r="F20" s="16">
        <f>ABS(F19-$AP$19)</f>
        <v>3.5011728857554658E-3</v>
      </c>
      <c r="G20" s="15">
        <f>ABS(G19-$AO$19)</f>
        <v>9.0959928758145736E-2</v>
      </c>
      <c r="H20" s="16">
        <f>ABS(H19-$AP$19)</f>
        <v>9.6498827114245955E-2</v>
      </c>
      <c r="I20" s="15">
        <f>ABS(I19-$AO$19)</f>
        <v>1.442024469879577E-2</v>
      </c>
      <c r="J20" s="16">
        <f>ABS(J19-$AP$19)</f>
        <v>1.5979164065321072E-2</v>
      </c>
      <c r="K20" s="15"/>
      <c r="L20" s="16"/>
      <c r="M20" s="15">
        <v>0.02</v>
      </c>
      <c r="N20" s="16">
        <v>0.36</v>
      </c>
      <c r="O20" s="15">
        <f>ABS(O19-$AO$19)</f>
        <v>2.9040071241860588E-2</v>
      </c>
      <c r="P20" s="16">
        <f>ABS(P19-$AP$19)</f>
        <v>2.7738727755266979E-2</v>
      </c>
      <c r="Q20" s="31"/>
      <c r="R20" s="31"/>
      <c r="S20" s="15">
        <f t="shared" ref="S20" si="4">ABS(S19-$AO$19)</f>
        <v>1.9040071241860801E-2</v>
      </c>
      <c r="T20" s="16">
        <f t="shared" ref="T20" si="5">ABS(T19-$AP$19)</f>
        <v>1.7738727755268968E-2</v>
      </c>
      <c r="U20" s="15">
        <f>ABS(U19-$AO$19)</f>
        <v>1.4439907747712866E-2</v>
      </c>
      <c r="V20" s="16">
        <f>ABS(V19-$AP$19)</f>
        <v>1.5998827114238168E-2</v>
      </c>
      <c r="W20" s="15"/>
      <c r="X20" s="16"/>
      <c r="Y20" s="15"/>
      <c r="Z20" s="16"/>
      <c r="AA20" s="15">
        <f>ABS(AA19-$AO$19)</f>
        <v>2.0959928758140123E-2</v>
      </c>
      <c r="AB20" s="16">
        <f>ABS(AB19-$AP$19)</f>
        <v>2.2261272244730179E-2</v>
      </c>
      <c r="AC20" s="17">
        <v>1.0044523602060096E-2</v>
      </c>
      <c r="AD20" s="17">
        <v>3.9388194964757872E-3</v>
      </c>
      <c r="AE20" s="15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-11.950000000000006</v>
      </c>
      <c r="F21" s="12">
        <f>F$11-F$13+F$12+198.6-10*LOG10(A21)-30-SUM(F$14:F$18)</f>
        <v>-22.943025007672887</v>
      </c>
      <c r="G21" s="12">
        <f>G$11-G$13+G$12+198.6-60-SUM(G$14:G$18)</f>
        <v>-12.050000000000006</v>
      </c>
      <c r="H21" s="12">
        <f>H$11-H$13+H$12+198.6-10*LOG10(A21)-30-SUM(H$14:H$18)</f>
        <v>-23.043025007672888</v>
      </c>
      <c r="I21" s="12">
        <v>-11.973460315940656</v>
      </c>
      <c r="J21" s="12">
        <v>-22.962505344623963</v>
      </c>
      <c r="K21" s="12"/>
      <c r="L21" s="12"/>
      <c r="M21" s="12">
        <v>-11.98</v>
      </c>
      <c r="N21" s="12">
        <v>-22.96</v>
      </c>
      <c r="O21" s="12">
        <v>-11.93</v>
      </c>
      <c r="P21" s="12">
        <v>-22.92</v>
      </c>
      <c r="Q21" s="31">
        <v>-11.943460417488353</v>
      </c>
      <c r="R21" s="31">
        <v>-22.93250544617166</v>
      </c>
      <c r="S21" s="12">
        <v>-11.94</v>
      </c>
      <c r="T21" s="12">
        <v>-22.93</v>
      </c>
      <c r="U21" s="12">
        <v>-11.973479978989573</v>
      </c>
      <c r="V21" s="12">
        <v>-22.96252500767288</v>
      </c>
      <c r="W21" s="12"/>
      <c r="X21" s="12">
        <v>-22.95</v>
      </c>
      <c r="Y21" s="12"/>
      <c r="Z21" s="12"/>
      <c r="AA21" s="12">
        <v>-11.98</v>
      </c>
      <c r="AB21" s="12">
        <v>-22.97</v>
      </c>
      <c r="AC21" s="12">
        <v>-11.950000000000006</v>
      </c>
      <c r="AD21" s="12">
        <v>-22.943025007672887</v>
      </c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-11.957822301379844</v>
      </c>
      <c r="AP21" s="12">
        <f>AVERAGE(F21,J21,N21,P21,R21,T21,V21,X21,Z21,AB21,AD21,AF21,AH21,AJ21,AL21,AN21)</f>
        <v>-22.94735858138143</v>
      </c>
      <c r="AQ21" s="12">
        <f t="shared" si="3"/>
        <v>3.4222834640594751E-2</v>
      </c>
      <c r="AR21" s="12">
        <f t="shared" si="2"/>
        <v>3.2812967234310542E-2</v>
      </c>
    </row>
    <row r="22" spans="1:44" ht="15.75" thickBot="1">
      <c r="A22" s="30"/>
      <c r="D22" s="33" t="s">
        <v>64</v>
      </c>
      <c r="E22" s="15">
        <f>ABS(E21-$AO$19)</f>
        <v>9.0400712418539086E-3</v>
      </c>
      <c r="F22" s="16">
        <f>ABS(F21-$AP$21)</f>
        <v>4.333573708542815E-3</v>
      </c>
      <c r="G22" s="15">
        <f>ABS(G21-$AO$19)</f>
        <v>9.0959928758145736E-2</v>
      </c>
      <c r="H22" s="16">
        <f>ABS(H21-$AP$21)</f>
        <v>9.5666426291458606E-2</v>
      </c>
      <c r="I22" s="15">
        <f>ABS(I21-$AO$19)</f>
        <v>1.442024469879577E-2</v>
      </c>
      <c r="J22" s="16">
        <f>ABS(J21-$AP$21)</f>
        <v>1.5146763242533723E-2</v>
      </c>
      <c r="K22" s="15"/>
      <c r="L22" s="16"/>
      <c r="M22" s="15">
        <v>0.02</v>
      </c>
      <c r="N22" s="16">
        <v>0.38</v>
      </c>
      <c r="O22" s="15">
        <f>ABS(O21-$AO$21)</f>
        <v>2.7822301379844205E-2</v>
      </c>
      <c r="P22" s="16">
        <f>ABS(P21-$AP$21)</f>
        <v>2.7358581381427882E-2</v>
      </c>
      <c r="Q22" s="31"/>
      <c r="R22" s="31"/>
      <c r="S22" s="15">
        <f t="shared" ref="S22" si="6">ABS(S21-$AO$19)</f>
        <v>1.9040071241860801E-2</v>
      </c>
      <c r="T22" s="16">
        <f t="shared" ref="T22" si="7">ABS(T21-$AP$21)</f>
        <v>1.7358581381429872E-2</v>
      </c>
      <c r="U22" s="15">
        <f>ABS(U21-$AO$21)</f>
        <v>1.5657677609729248E-2</v>
      </c>
      <c r="V22" s="16">
        <f>ABS(V21-$AP$21)</f>
        <v>1.5166426291450819E-2</v>
      </c>
      <c r="W22" s="16"/>
      <c r="X22" s="16"/>
      <c r="Y22" s="15"/>
      <c r="Z22" s="16"/>
      <c r="AA22" s="15">
        <f>ABS(AA21-$AO$21)</f>
        <v>2.2177698620156505E-2</v>
      </c>
      <c r="AB22" s="16">
        <f>ABS(AB21-$AP$21)</f>
        <v>2.2641418618569276E-2</v>
      </c>
      <c r="AC22" s="17">
        <v>1.0044523602060096E-2</v>
      </c>
      <c r="AD22" s="17">
        <v>4.8150818983785371E-3</v>
      </c>
      <c r="AE22" s="15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-11.950000000000006</v>
      </c>
      <c r="F23" s="12">
        <f>F$11-F$13+F$12+198.6-10*LOG10(A23)-30-SUM(F$14:F$18)</f>
        <v>-19.932725051033074</v>
      </c>
      <c r="G23" s="12">
        <f>G$11-G$13+G$12+198.6-60-SUM(G$14:G$18)</f>
        <v>-12.050000000000006</v>
      </c>
      <c r="H23" s="12">
        <f>H$11-H$13+H$12+198.6-10*LOG10(A23)-30-SUM(H$14:H$18)</f>
        <v>-20.032725051033076</v>
      </c>
      <c r="I23" s="12">
        <v>-11.973460315940656</v>
      </c>
      <c r="J23" s="12">
        <v>-19.952205387984151</v>
      </c>
      <c r="K23" s="12">
        <v>-11.9734603159407</v>
      </c>
      <c r="L23" s="12">
        <v>-19.952205387984201</v>
      </c>
      <c r="M23" s="12">
        <v>-11.98</v>
      </c>
      <c r="N23" s="12">
        <v>-19.95</v>
      </c>
      <c r="O23" s="12">
        <v>-11.93</v>
      </c>
      <c r="P23" s="12">
        <v>-19.91</v>
      </c>
      <c r="Q23" s="31">
        <v>-11.943460417488353</v>
      </c>
      <c r="R23" s="31">
        <v>-19.922205489531848</v>
      </c>
      <c r="S23" s="12">
        <v>-11.94</v>
      </c>
      <c r="T23" s="12">
        <v>-19.920000000000002</v>
      </c>
      <c r="U23" s="12">
        <v>-11.973479978989573</v>
      </c>
      <c r="V23" s="12">
        <v>-19.952225051033075</v>
      </c>
      <c r="W23" s="12"/>
      <c r="X23" s="12">
        <v>-19.940000000000001</v>
      </c>
      <c r="Y23" s="12">
        <v>-11.977029868651954</v>
      </c>
      <c r="Z23" s="12">
        <v>-19.977029868651954</v>
      </c>
      <c r="AA23" s="12">
        <v>-11.98</v>
      </c>
      <c r="AB23" s="12">
        <v>-19.96</v>
      </c>
      <c r="AC23" s="12">
        <v>-11.950000000000006</v>
      </c>
      <c r="AD23" s="12">
        <v>-19.932725051033074</v>
      </c>
      <c r="AE23" s="12">
        <v>-11.9</v>
      </c>
      <c r="AF23" s="12">
        <v>-19.95</v>
      </c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-11.954311871006412</v>
      </c>
      <c r="AP23" s="12">
        <f>AVERAGE(F23,J23,N23,P23,R23,T23,V23,X23,Z23,AB23,AD23,AF23,AH23,AJ23,AL23,AN23)</f>
        <v>-19.941592991605599</v>
      </c>
      <c r="AQ23" s="12">
        <f t="shared" si="3"/>
        <v>3.6759366264596728E-2</v>
      </c>
      <c r="AR23" s="12">
        <f t="shared" si="2"/>
        <v>3.1128603571390554E-2</v>
      </c>
    </row>
    <row r="24" spans="1:44" ht="15.75" thickBot="1">
      <c r="A24" s="30"/>
      <c r="D24" s="33" t="s">
        <v>64</v>
      </c>
      <c r="E24" s="15">
        <f>ABS(E23-$AO$19)</f>
        <v>9.0400712418539086E-3</v>
      </c>
      <c r="F24" s="16">
        <f>ABS(F23-$AP$23)</f>
        <v>8.867940572525157E-3</v>
      </c>
      <c r="G24" s="15">
        <f>ABS(G23-$AO$19)</f>
        <v>9.0959928758145736E-2</v>
      </c>
      <c r="H24" s="16">
        <f>ABS(H23-$AP$23)</f>
        <v>9.1132059427476264E-2</v>
      </c>
      <c r="I24" s="15">
        <f>ABS(I23-$AO$19)</f>
        <v>1.442024469879577E-2</v>
      </c>
      <c r="J24" s="16">
        <f>ABS(J23-$AP$23)</f>
        <v>1.0612396378551381E-2</v>
      </c>
      <c r="K24" s="15">
        <f>ABS(K23-$AO$19)</f>
        <v>1.4420244698840179E-2</v>
      </c>
      <c r="L24" s="16">
        <f>ABS(L23-$AP$23)</f>
        <v>1.0612396378601119E-2</v>
      </c>
      <c r="M24" s="15">
        <v>0.02</v>
      </c>
      <c r="N24" s="16">
        <v>0.37</v>
      </c>
      <c r="O24" s="15">
        <f>ABS(O23-$AO$23)</f>
        <v>2.4311871006412744E-2</v>
      </c>
      <c r="P24" s="16">
        <f>ABS(P23-$AP$23)</f>
        <v>3.1592991605599252E-2</v>
      </c>
      <c r="Q24" s="31"/>
      <c r="R24" s="31"/>
      <c r="S24" s="15">
        <f t="shared" ref="S24" si="8">ABS(S23-$AO$19)</f>
        <v>1.9040071241860801E-2</v>
      </c>
      <c r="T24" s="16">
        <f t="shared" ref="T24" si="9">ABS(T23-$AP$23)</f>
        <v>2.1592991605597689E-2</v>
      </c>
      <c r="U24" s="15">
        <f>ABS(U23-$AO$23)</f>
        <v>1.9168107983160709E-2</v>
      </c>
      <c r="V24" s="16">
        <f>ABS(V23-$AP$23)</f>
        <v>1.0632059427475582E-2</v>
      </c>
      <c r="W24" s="15"/>
      <c r="X24" s="38"/>
      <c r="Y24" s="15">
        <f>ABS(Y23-$AO$23)</f>
        <v>2.2717997645541388E-2</v>
      </c>
      <c r="Z24" s="16">
        <f>ABS(Z23-$AP$23)</f>
        <v>3.5436877046354454E-2</v>
      </c>
      <c r="AA24" s="15">
        <f>ABS(AA23-$AO$23)</f>
        <v>2.5688128993587966E-2</v>
      </c>
      <c r="AB24" s="16">
        <f>ABS(AB23-$AP$23)</f>
        <v>1.8407008394401458E-2</v>
      </c>
      <c r="AC24" s="17">
        <v>1.0044523602060096E-2</v>
      </c>
      <c r="AD24" s="17">
        <v>8.9140337903366174E-3</v>
      </c>
      <c r="AE24" s="15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-11.950000000000006</v>
      </c>
      <c r="F25" s="12">
        <f>F$11-F$13+F$12+198.6-10*LOG10(A25)-30-SUM(F$14:F$18)</f>
        <v>-16.922425094393262</v>
      </c>
      <c r="G25" s="12">
        <f>G$11-G$13+G$12+198.6-60-SUM(G$14:G$18)</f>
        <v>-12.050000000000006</v>
      </c>
      <c r="H25" s="12">
        <f>H$11-H$13+H$12+198.6-10*LOG10(A25)-30-SUM(H$14:H$18)</f>
        <v>-17.022425094393263</v>
      </c>
      <c r="I25" s="12">
        <v>-11.973460315940656</v>
      </c>
      <c r="J25" s="12">
        <v>-16.941905431344338</v>
      </c>
      <c r="K25" s="12"/>
      <c r="L25" s="12">
        <v>-16.941905431344399</v>
      </c>
      <c r="M25" s="12">
        <v>-11.98</v>
      </c>
      <c r="N25" s="12">
        <v>-16.940000000000001</v>
      </c>
      <c r="O25" s="12">
        <v>-11.93</v>
      </c>
      <c r="P25" s="12">
        <v>-16.899999999999999</v>
      </c>
      <c r="Q25" s="31">
        <v>-11.943460417488353</v>
      </c>
      <c r="R25" s="31">
        <v>-16.911905532892035</v>
      </c>
      <c r="S25" s="12">
        <v>-11.94</v>
      </c>
      <c r="T25" s="12">
        <v>-16.91</v>
      </c>
      <c r="U25" s="12">
        <v>-11.973479978989573</v>
      </c>
      <c r="V25" s="12">
        <v>-16.941925094393262</v>
      </c>
      <c r="W25" s="12"/>
      <c r="X25" s="12">
        <v>-16.93</v>
      </c>
      <c r="Y25" s="12"/>
      <c r="Z25" s="12">
        <v>-16.966729912012141</v>
      </c>
      <c r="AA25" s="12">
        <v>-11.98</v>
      </c>
      <c r="AB25" s="12">
        <v>-16.95</v>
      </c>
      <c r="AC25" s="12">
        <v>-11.950000000000006</v>
      </c>
      <c r="AD25" s="12">
        <v>-16.922425094393262</v>
      </c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-11.957822301379844</v>
      </c>
      <c r="AP25" s="12">
        <f>AVERAGE(F25,J25,N25,P25,R25,T25,V25,X25,Z25,AB25,AD25,AF25,AH25,AJ25,AL25,AN25)</f>
        <v>-16.930665105402571</v>
      </c>
      <c r="AQ25" s="12">
        <f t="shared" si="3"/>
        <v>3.4222834640594751E-2</v>
      </c>
      <c r="AR25" s="12">
        <f t="shared" si="2"/>
        <v>3.245776743494589E-2</v>
      </c>
    </row>
    <row r="26" spans="1:44" ht="15.75" thickBot="1">
      <c r="A26" s="30"/>
      <c r="D26" s="33" t="s">
        <v>64</v>
      </c>
      <c r="E26" s="15">
        <f>ABS(E25-$AO$19)</f>
        <v>9.0400712418539086E-3</v>
      </c>
      <c r="F26" s="16">
        <f>ABS(F25-$AP$25)</f>
        <v>8.2400110093097112E-3</v>
      </c>
      <c r="G26" s="15">
        <f>ABS(G25-$AO$19)</f>
        <v>9.0959928758145736E-2</v>
      </c>
      <c r="H26" s="16">
        <f>ABS(H25-$AP$25)</f>
        <v>9.175998899069171E-2</v>
      </c>
      <c r="I26" s="15">
        <f>ABS(I25-$AO$19)</f>
        <v>1.442024469879577E-2</v>
      </c>
      <c r="J26" s="16">
        <f>ABS(J25-$AP$25)</f>
        <v>1.1240325941766827E-2</v>
      </c>
      <c r="K26" s="15"/>
      <c r="L26" s="16">
        <f>ABS(L25-$AP$25)</f>
        <v>1.1240325941827223E-2</v>
      </c>
      <c r="M26" s="15">
        <v>0.02</v>
      </c>
      <c r="N26" s="16">
        <v>0.37</v>
      </c>
      <c r="O26" s="15">
        <f>ABS(O25-$AO$25)</f>
        <v>2.7822301379844205E-2</v>
      </c>
      <c r="P26" s="16">
        <f>ABS(P25-$AP$25)</f>
        <v>3.0665105402572834E-2</v>
      </c>
      <c r="Q26" s="31"/>
      <c r="R26" s="31"/>
      <c r="S26" s="15">
        <f t="shared" ref="S26" si="10">ABS(S25-$AO$19)</f>
        <v>1.9040071241860801E-2</v>
      </c>
      <c r="T26" s="16">
        <f t="shared" ref="T26" si="11">ABS(T25-$AP$25)</f>
        <v>2.0665105402571271E-2</v>
      </c>
      <c r="U26" s="15">
        <f>ABS(U25-$AO$25)</f>
        <v>1.5657677609729248E-2</v>
      </c>
      <c r="V26" s="16">
        <f>ABS(V25-$AP$25)</f>
        <v>1.1259988990691028E-2</v>
      </c>
      <c r="W26" s="15"/>
      <c r="X26" s="16"/>
      <c r="Y26" s="15"/>
      <c r="Z26" s="16">
        <f>ABS(Z25-$AP$25)</f>
        <v>3.6064806609569899E-2</v>
      </c>
      <c r="AA26" s="15">
        <f>ABS(AA25-$AO$25)</f>
        <v>2.2177698620156505E-2</v>
      </c>
      <c r="AB26" s="16">
        <f>ABS(AB25-$AP$25)</f>
        <v>1.9334894597427876E-2</v>
      </c>
      <c r="AC26" s="17">
        <v>1.0044523602060096E-2</v>
      </c>
      <c r="AD26" s="17">
        <v>9.064012110240327E-3</v>
      </c>
      <c r="AE26" s="15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-11.950000000000006</v>
      </c>
      <c r="F27" s="12">
        <f>F$11-F$13+F$12+198.6-10*LOG10(A27)-30-SUM(F$14:F$18)</f>
        <v>-13.912125137753449</v>
      </c>
      <c r="G27" s="12">
        <f>G$11-G$13+G$12+198.6-60-SUM(G$14:G$18)</f>
        <v>-12.050000000000006</v>
      </c>
      <c r="H27" s="12">
        <f>H$11-H$13+H$12+198.6-10*LOG10(A27)-30-SUM(H$14:H$18)</f>
        <v>-14.012125137753449</v>
      </c>
      <c r="I27" s="12">
        <v>-11.973460315940656</v>
      </c>
      <c r="J27" s="12">
        <v>-13.931605474704526</v>
      </c>
      <c r="K27" s="12"/>
      <c r="L27" s="12">
        <v>-13.931605474704501</v>
      </c>
      <c r="M27" s="12">
        <v>-11.98</v>
      </c>
      <c r="N27" s="12">
        <v>-13.93</v>
      </c>
      <c r="O27" s="12">
        <v>-11.93</v>
      </c>
      <c r="P27" s="12">
        <v>-13.89</v>
      </c>
      <c r="Q27" s="31">
        <v>-11.943460417488353</v>
      </c>
      <c r="R27" s="31">
        <v>-13.901605576252223</v>
      </c>
      <c r="S27" s="12">
        <v>-11.94</v>
      </c>
      <c r="T27" s="12">
        <v>-13.9</v>
      </c>
      <c r="U27" s="12">
        <v>-11.973479978989573</v>
      </c>
      <c r="V27" s="12">
        <v>-13.93162513775345</v>
      </c>
      <c r="W27" s="12"/>
      <c r="X27" s="12">
        <v>-13.92</v>
      </c>
      <c r="Y27" s="12"/>
      <c r="Z27" s="12">
        <v>-13.956429955372329</v>
      </c>
      <c r="AA27" s="12">
        <v>-11.98</v>
      </c>
      <c r="AB27" s="12">
        <v>-13.94</v>
      </c>
      <c r="AC27" s="12">
        <v>-11.950000000000006</v>
      </c>
      <c r="AD27" s="12">
        <v>-13.912125137753449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-11.957822301379844</v>
      </c>
      <c r="AP27" s="12">
        <f>AVERAGE(F27,J27,N27,P27,R27,T27,V27,X27,Z27,AB27,AD27,AF27,AH27,AJ27,AL27,AN27)</f>
        <v>-13.920501492689953</v>
      </c>
      <c r="AQ27" s="12">
        <f t="shared" si="3"/>
        <v>3.4222834640594751E-2</v>
      </c>
      <c r="AR27" s="12">
        <f t="shared" si="2"/>
        <v>3.240637673577073E-2</v>
      </c>
    </row>
    <row r="28" spans="1:44" ht="15.75" thickBot="1">
      <c r="A28" s="30"/>
      <c r="D28" s="33" t="s">
        <v>64</v>
      </c>
      <c r="E28" s="15">
        <f>ABS(E27-$AO$19)</f>
        <v>9.0400712418539086E-3</v>
      </c>
      <c r="F28" s="16">
        <f>ABS(F27-$AP$27)</f>
        <v>8.3763549365034606E-3</v>
      </c>
      <c r="G28" s="15">
        <f>ABS(G27-$AO$19)</f>
        <v>9.0959928758145736E-2</v>
      </c>
      <c r="H28" s="16">
        <f>ABS(H27-$AP$27)</f>
        <v>9.1623645063496184E-2</v>
      </c>
      <c r="I28" s="15">
        <f>ABS(I27-$AO$19)</f>
        <v>1.442024469879577E-2</v>
      </c>
      <c r="J28" s="16">
        <f>ABS(J27-$AP$27)</f>
        <v>1.1103982014573077E-2</v>
      </c>
      <c r="K28" s="15"/>
      <c r="L28" s="16">
        <f>ABS(L27-$AP$27)</f>
        <v>1.1103982014548208E-2</v>
      </c>
      <c r="M28" s="15">
        <v>0.02</v>
      </c>
      <c r="N28" s="16">
        <v>0.37</v>
      </c>
      <c r="O28" s="15">
        <f>ABS(O27-$AO$27)</f>
        <v>2.7822301379844205E-2</v>
      </c>
      <c r="P28" s="16">
        <f>ABS(P27-$AP$27)</f>
        <v>3.0501492689952059E-2</v>
      </c>
      <c r="Q28" s="31"/>
      <c r="R28" s="31"/>
      <c r="S28" s="15">
        <f t="shared" ref="S28" si="12">ABS(S27-$AO$19)</f>
        <v>1.9040071241860801E-2</v>
      </c>
      <c r="T28" s="16">
        <f t="shared" ref="T28" si="13">ABS(T27-$AP$27)</f>
        <v>2.0501492689952272E-2</v>
      </c>
      <c r="U28" s="15">
        <f>ABS(U27-$AO$27)</f>
        <v>1.5657677609729248E-2</v>
      </c>
      <c r="V28" s="16">
        <f>ABS(V27-$AP$27)</f>
        <v>1.1123645063497278E-2</v>
      </c>
      <c r="W28" s="15"/>
      <c r="X28" s="16"/>
      <c r="Y28" s="15"/>
      <c r="Z28" s="16">
        <f>ABS(Z27-$AP$27)</f>
        <v>3.592846268237615E-2</v>
      </c>
      <c r="AA28" s="15">
        <f>ABS(AA27-$AO$27)</f>
        <v>2.2177698620156505E-2</v>
      </c>
      <c r="AB28" s="16">
        <f>ABS(AB27-$AP$27)</f>
        <v>1.9498507310046875E-2</v>
      </c>
      <c r="AC28" s="17">
        <v>1.0044523602060096E-2</v>
      </c>
      <c r="AD28" s="17">
        <v>9.2139904301511422E-3</v>
      </c>
      <c r="AE28" s="15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-11.950000000000006</v>
      </c>
      <c r="F29" s="12">
        <f>F$11-F$13+F$12+198.6-10*LOG10(A29)-30-SUM(F$14:F$18)</f>
        <v>-12.151212547196639</v>
      </c>
      <c r="G29" s="12">
        <f>G$11-G$13+G$12+198.6-60-SUM(G$14:G$18)</f>
        <v>-12.050000000000006</v>
      </c>
      <c r="H29" s="12">
        <f>H$11-H$13+H$12+198.6-10*LOG10(A29)-30-SUM(H$14:H$18)</f>
        <v>-12.251212547196639</v>
      </c>
      <c r="I29" s="12">
        <v>-11.973460315940656</v>
      </c>
      <c r="J29" s="12">
        <v>-12.170692884147712</v>
      </c>
      <c r="K29" s="12"/>
      <c r="L29" s="12"/>
      <c r="M29" s="12">
        <v>-11.98</v>
      </c>
      <c r="N29" s="12">
        <v>-12.17</v>
      </c>
      <c r="O29" s="12">
        <v>-11.93</v>
      </c>
      <c r="P29" s="12">
        <v>-12.13</v>
      </c>
      <c r="Q29" s="31">
        <v>-11.943460417488353</v>
      </c>
      <c r="R29" s="31">
        <v>-12.140692985695409</v>
      </c>
      <c r="S29" s="12">
        <v>-11.94</v>
      </c>
      <c r="T29" s="12">
        <v>-12.14</v>
      </c>
      <c r="U29" s="12">
        <v>-11.973479978989573</v>
      </c>
      <c r="V29" s="12">
        <v>-12.170712547196636</v>
      </c>
      <c r="W29" s="12"/>
      <c r="X29" s="12">
        <v>-12.16</v>
      </c>
      <c r="Y29" s="12"/>
      <c r="Z29" s="12"/>
      <c r="AA29" s="12">
        <v>-11.98</v>
      </c>
      <c r="AB29" s="12">
        <v>-12.18</v>
      </c>
      <c r="AC29" s="12">
        <v>-11.950000000000006</v>
      </c>
      <c r="AD29" s="12">
        <v>-12.151212547196639</v>
      </c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-11.957822301379844</v>
      </c>
      <c r="AP29" s="12">
        <f>AVERAGE(F29,J29,N29,P29,R29,T29,V29,X29,Z29,AB29,AD29,AF29,AH29,AJ29,AL29,AN29)</f>
        <v>-12.156452351143304</v>
      </c>
      <c r="AQ29" s="12">
        <f t="shared" si="3"/>
        <v>3.4222834640594751E-2</v>
      </c>
      <c r="AR29" s="12">
        <f t="shared" si="2"/>
        <v>3.2547833753726385E-2</v>
      </c>
    </row>
    <row r="30" spans="1:44" ht="15.75" thickBot="1">
      <c r="A30" s="30"/>
      <c r="D30" s="33" t="s">
        <v>64</v>
      </c>
      <c r="E30" s="15">
        <f>ABS(E29-$AO$19)</f>
        <v>9.0400712418539086E-3</v>
      </c>
      <c r="F30" s="16">
        <f>ABS(F29-$AP$29)</f>
        <v>5.2398039466652335E-3</v>
      </c>
      <c r="G30" s="15">
        <f>ABS(G29-$AO$19)</f>
        <v>9.0959928758145736E-2</v>
      </c>
      <c r="H30" s="16">
        <f>ABS(H29-$AP$29)</f>
        <v>9.4760196053334411E-2</v>
      </c>
      <c r="I30" s="15">
        <f>ABS(I29-$AO$19)</f>
        <v>1.442024469879577E-2</v>
      </c>
      <c r="J30" s="16">
        <f>ABS(J29-$AP$29)</f>
        <v>1.4240533004407752E-2</v>
      </c>
      <c r="K30" s="15"/>
      <c r="L30" s="16"/>
      <c r="M30" s="15">
        <v>0.02</v>
      </c>
      <c r="N30" s="16">
        <v>0.33</v>
      </c>
      <c r="O30" s="15">
        <f>ABS(O29-$AO$29)</f>
        <v>2.7822301379844205E-2</v>
      </c>
      <c r="P30" s="16">
        <f>ABS(P29-$AP$29)</f>
        <v>2.6452351143303687E-2</v>
      </c>
      <c r="Q30" s="31"/>
      <c r="R30" s="31"/>
      <c r="S30" s="15">
        <f t="shared" ref="S30" si="14">ABS(S29-$AO$19)</f>
        <v>1.9040071241860801E-2</v>
      </c>
      <c r="T30" s="16">
        <f t="shared" ref="T30" si="15">ABS(T29-$AP$29)</f>
        <v>1.64523511433039E-2</v>
      </c>
      <c r="U30" s="15">
        <f>ABS(U29-$AO$29)</f>
        <v>1.5657677609729248E-2</v>
      </c>
      <c r="V30" s="16">
        <f>ABS(V29-$AP$29)</f>
        <v>1.4260196053331953E-2</v>
      </c>
      <c r="W30" s="15"/>
      <c r="X30" s="16"/>
      <c r="Y30" s="15"/>
      <c r="Z30" s="16"/>
      <c r="AA30" s="15">
        <f>ABS(AA29-$AO$29)</f>
        <v>2.2177698620156505E-2</v>
      </c>
      <c r="AB30" s="16">
        <f>ABS(AB29-$AP$29)</f>
        <v>2.3547648856695247E-2</v>
      </c>
      <c r="AC30" s="17">
        <v>1.0044523602060096E-2</v>
      </c>
      <c r="AD30" s="17">
        <v>5.8220043851839876E-3</v>
      </c>
      <c r="AE30" s="15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-11.950000000000006</v>
      </c>
      <c r="F31" s="12">
        <f>F$11-F$13+F$12+198.6-10*LOG10(A31)-30-SUM(F$14:F$18)</f>
        <v>-9.1409125905568267</v>
      </c>
      <c r="G31" s="12">
        <f>G$11-G$13+G$12+198.6-60-SUM(G$14:G$18)</f>
        <v>-12.050000000000006</v>
      </c>
      <c r="H31" s="12">
        <f>H$11-H$13+H$12+198.6-10*LOG10(A31)-30-SUM(H$14:H$18)</f>
        <v>-9.2409125905568263</v>
      </c>
      <c r="I31" s="12">
        <v>-11.973460315940656</v>
      </c>
      <c r="J31" s="12">
        <v>-9.1603929275078997</v>
      </c>
      <c r="K31" s="12"/>
      <c r="L31" s="12">
        <v>-9.1603929275079192</v>
      </c>
      <c r="M31" s="12">
        <v>-11.98</v>
      </c>
      <c r="N31" s="12">
        <v>-9.16</v>
      </c>
      <c r="O31" s="12">
        <v>-11.93</v>
      </c>
      <c r="P31" s="12">
        <v>-9.1199999999999992</v>
      </c>
      <c r="Q31" s="31">
        <v>-11.943460417488353</v>
      </c>
      <c r="R31" s="31">
        <v>-9.1303930290555968</v>
      </c>
      <c r="S31" s="12">
        <v>-11.94</v>
      </c>
      <c r="T31" s="12">
        <v>-9.1300000000000008</v>
      </c>
      <c r="U31" s="12">
        <v>-11.973479978989573</v>
      </c>
      <c r="V31" s="12">
        <v>-9.1604125905568239</v>
      </c>
      <c r="W31" s="12"/>
      <c r="X31" s="12">
        <v>-9.15</v>
      </c>
      <c r="Y31" s="12"/>
      <c r="Z31" s="12">
        <v>-9.1852174081757045</v>
      </c>
      <c r="AA31" s="12">
        <v>-11.98</v>
      </c>
      <c r="AB31" s="12">
        <v>-9.17</v>
      </c>
      <c r="AC31" s="12">
        <v>-11.950000000000006</v>
      </c>
      <c r="AD31" s="12">
        <v>-9.1409125905568267</v>
      </c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-11.957822301379844</v>
      </c>
      <c r="AP31" s="12">
        <f>AVERAGE(F31,J31,N31,P31,R31,T31,V31,X31,Z31,AB31,AD31,AF31,AH31,AJ31,AL31,AN31)</f>
        <v>-9.1498401033099714</v>
      </c>
      <c r="AQ31" s="12">
        <f t="shared" si="3"/>
        <v>3.4222834640594751E-2</v>
      </c>
      <c r="AR31" s="12">
        <f t="shared" si="2"/>
        <v>3.2205349201427529E-2</v>
      </c>
    </row>
    <row r="32" spans="1:44" ht="15.75" thickBot="1">
      <c r="A32" s="30"/>
      <c r="D32" s="33" t="s">
        <v>64</v>
      </c>
      <c r="E32" s="15">
        <f>ABS(E31-$AO$19)</f>
        <v>9.0400712418539086E-3</v>
      </c>
      <c r="F32" s="16">
        <f>ABS(F31-$AP$31)</f>
        <v>8.9275127531447396E-3</v>
      </c>
      <c r="G32" s="15">
        <f>ABS(G31-$AO$19)</f>
        <v>9.0959928758145736E-2</v>
      </c>
      <c r="H32" s="16">
        <f>ABS(H31-$AP$31)</f>
        <v>9.1072487246854905E-2</v>
      </c>
      <c r="I32" s="15">
        <f>ABS(I31-$AO$19)</f>
        <v>1.442024469879577E-2</v>
      </c>
      <c r="J32" s="16">
        <f>ABS(J31-$AP$31)</f>
        <v>1.0552824197928246E-2</v>
      </c>
      <c r="K32" s="15"/>
      <c r="L32" s="16">
        <f>ABS(L31-$AP$31)</f>
        <v>1.0552824197947785E-2</v>
      </c>
      <c r="M32" s="15">
        <v>0.02</v>
      </c>
      <c r="N32" s="16">
        <v>0.33</v>
      </c>
      <c r="O32" s="15">
        <f>ABS(O31-$AO$31)</f>
        <v>2.7822301379844205E-2</v>
      </c>
      <c r="P32" s="16">
        <f>ABS(P31-$AP$31)</f>
        <v>2.9840103309972221E-2</v>
      </c>
      <c r="Q32" s="31"/>
      <c r="R32" s="31"/>
      <c r="S32" s="15">
        <f t="shared" ref="S32" si="16">ABS(S31-$AO$19)</f>
        <v>1.9040071241860801E-2</v>
      </c>
      <c r="T32" s="16">
        <f t="shared" ref="T32" si="17">ABS(T31-$AP$31)</f>
        <v>1.9840103309970658E-2</v>
      </c>
      <c r="U32" s="15">
        <f>ABS(U31-$AO$31)</f>
        <v>1.5657677609729248E-2</v>
      </c>
      <c r="V32" s="16">
        <f>ABS(V31-$AP$31)</f>
        <v>1.0572487246852447E-2</v>
      </c>
      <c r="W32" s="15"/>
      <c r="X32" s="16"/>
      <c r="Y32" s="15"/>
      <c r="Z32" s="16">
        <f>ABS(Z31-$AP$31)</f>
        <v>3.5377304865733095E-2</v>
      </c>
      <c r="AA32" s="15">
        <f>ABS(AA31-$AO$31)</f>
        <v>2.2177698620156505E-2</v>
      </c>
      <c r="AB32" s="16">
        <f>ABS(AB31-$AP$31)</f>
        <v>2.0159896690028489E-2</v>
      </c>
      <c r="AC32" s="17">
        <v>1.0044523602060096E-2</v>
      </c>
      <c r="AD32" s="17">
        <v>9.8202640284590359E-3</v>
      </c>
      <c r="AE32" s="15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-11.950000000000006</v>
      </c>
      <c r="F33" s="12">
        <f>F$11-F$13+F$12+198.6-10*LOG10(A33)-30-SUM(F$14:F$18)</f>
        <v>-3.1203126772772016</v>
      </c>
      <c r="G33" s="12">
        <f>G$11-G$13+G$12+198.6-60-SUM(G$14:G$18)</f>
        <v>-12.050000000000006</v>
      </c>
      <c r="H33" s="12">
        <f>H$11-H$13+H$12+198.6-10*LOG10(A33)-30-SUM(H$14:H$18)</f>
        <v>-3.2203126772772013</v>
      </c>
      <c r="I33" s="12">
        <v>-11.973460315940656</v>
      </c>
      <c r="J33" s="12">
        <v>-3.1397930142282746</v>
      </c>
      <c r="K33" s="12"/>
      <c r="L33" s="12">
        <v>-3.1397930142282999</v>
      </c>
      <c r="M33" s="12">
        <v>-11.98</v>
      </c>
      <c r="N33" s="12">
        <v>-3.14</v>
      </c>
      <c r="O33" s="12">
        <v>-11.93</v>
      </c>
      <c r="P33" s="12">
        <v>-3.1</v>
      </c>
      <c r="Q33" s="31">
        <v>-11.943460417488353</v>
      </c>
      <c r="R33" s="31">
        <v>-3.1097931157759717</v>
      </c>
      <c r="S33" s="12">
        <v>-11.94</v>
      </c>
      <c r="T33" s="12">
        <v>-3.11</v>
      </c>
      <c r="U33" s="12">
        <v>-11.973479978989573</v>
      </c>
      <c r="V33" s="12">
        <v>-3.1398126772771988</v>
      </c>
      <c r="W33" s="12"/>
      <c r="X33" s="12">
        <v>-3.13</v>
      </c>
      <c r="Y33" s="12"/>
      <c r="Z33" s="12">
        <v>-3.1646174948960812</v>
      </c>
      <c r="AA33" s="12">
        <v>-11.98</v>
      </c>
      <c r="AB33" s="12">
        <v>-3.15</v>
      </c>
      <c r="AC33" s="12">
        <v>-11.950000000000006</v>
      </c>
      <c r="AD33" s="12">
        <v>-3.1203126772772016</v>
      </c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-11.957822301379844</v>
      </c>
      <c r="AP33" s="12">
        <f>AVERAGE(F33,J33,N33,P33,R33,T33,V33,X33,Z33,AB33,AD33,AF33,AH33,AJ33,AL33,AN33)</f>
        <v>-3.129512877884721</v>
      </c>
      <c r="AQ33" s="12">
        <f t="shared" si="3"/>
        <v>3.4222834640594751E-2</v>
      </c>
      <c r="AR33" s="12">
        <f t="shared" si="2"/>
        <v>3.2109914121438564E-2</v>
      </c>
    </row>
    <row r="34" spans="1:44" ht="15.75" thickBot="1">
      <c r="D34" s="33" t="s">
        <v>64</v>
      </c>
      <c r="E34" s="15">
        <f>ABS(E33-$AO$19)</f>
        <v>9.0400712418539086E-3</v>
      </c>
      <c r="F34" s="16">
        <f>ABS(F33-$AP$33)</f>
        <v>9.2002006075193599E-3</v>
      </c>
      <c r="G34" s="15">
        <f>ABS(G33-$AO$19)</f>
        <v>9.0959928758145736E-2</v>
      </c>
      <c r="H34" s="16">
        <f>ABS(H33-$AP$33)</f>
        <v>9.0799799392480285E-2</v>
      </c>
      <c r="I34" s="15">
        <f>ABS(I33-$AO$19)</f>
        <v>1.442024469879577E-2</v>
      </c>
      <c r="J34" s="16">
        <f>ABS(J33-$AP$33)</f>
        <v>1.0280136343553625E-2</v>
      </c>
      <c r="K34" s="15"/>
      <c r="L34" s="16">
        <f>ABS(L33-$AP$33)</f>
        <v>1.0280136343578938E-2</v>
      </c>
      <c r="M34" s="15">
        <v>0.02</v>
      </c>
      <c r="N34" s="16">
        <v>0.37</v>
      </c>
      <c r="O34" s="15">
        <f>ABS(O33-$AO$33)</f>
        <v>2.7822301379844205E-2</v>
      </c>
      <c r="P34" s="16">
        <f>ABS(P33-$AP$33)</f>
        <v>2.9512877884720901E-2</v>
      </c>
      <c r="Q34" s="15"/>
      <c r="R34" s="16"/>
      <c r="S34" s="15">
        <f t="shared" ref="S34" si="18">ABS(S33-$AO$19)</f>
        <v>1.9040071241860801E-2</v>
      </c>
      <c r="T34" s="16">
        <f t="shared" ref="T34" si="19">ABS(T33-$AP$33)</f>
        <v>1.9512877884721114E-2</v>
      </c>
      <c r="U34" s="15">
        <f>ABS(U33-$AO$33)</f>
        <v>1.5657677609729248E-2</v>
      </c>
      <c r="V34" s="16">
        <f>ABS(V33-$AP$33)</f>
        <v>1.0299799392477826E-2</v>
      </c>
      <c r="W34" s="15"/>
      <c r="X34" s="16"/>
      <c r="Y34" s="15"/>
      <c r="Z34" s="16">
        <f>ABS(Z33-$AP$33)</f>
        <v>3.5104617011360251E-2</v>
      </c>
      <c r="AA34" s="15">
        <f>ABS(AA33-$AO$33)</f>
        <v>2.2177698620156505E-2</v>
      </c>
      <c r="AB34" s="16">
        <f>ABS(AB33-$AP$33)</f>
        <v>2.0487122115278922E-2</v>
      </c>
      <c r="AC34" s="17">
        <v>1.0044523602060096E-2</v>
      </c>
      <c r="AD34" s="17">
        <v>1.0120220668270896E-2</v>
      </c>
      <c r="AE34" s="15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J23"/>
  <sheetViews>
    <sheetView zoomScale="115" zoomScaleNormal="115" workbookViewId="0">
      <selection activeCell="L20" sqref="L20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10">
      <c r="A2" s="19" t="s">
        <v>66</v>
      </c>
      <c r="B2" s="19" t="s">
        <v>65</v>
      </c>
      <c r="C2" s="19"/>
      <c r="D2" s="19"/>
      <c r="E2" s="19"/>
      <c r="F2" s="19"/>
      <c r="G2" s="19"/>
      <c r="H2" s="32"/>
      <c r="I2" s="32"/>
      <c r="J2" s="32"/>
    </row>
    <row r="3" spans="1:10">
      <c r="A3" s="39"/>
      <c r="B3" s="19" t="s">
        <v>90</v>
      </c>
      <c r="C3" s="19"/>
      <c r="D3" s="19"/>
      <c r="E3" s="19"/>
      <c r="F3" s="19"/>
      <c r="G3" s="19"/>
      <c r="H3" s="32"/>
      <c r="I3" s="32"/>
      <c r="J3" s="32"/>
    </row>
    <row r="4" spans="1:10">
      <c r="A4" s="39"/>
      <c r="B4" s="19" t="s">
        <v>84</v>
      </c>
      <c r="C4" s="19"/>
      <c r="D4" s="19"/>
      <c r="E4" s="19"/>
      <c r="F4" s="19"/>
      <c r="G4" s="19"/>
      <c r="H4" s="32"/>
      <c r="I4" s="32"/>
      <c r="J4" s="32"/>
    </row>
    <row r="5" spans="1:10">
      <c r="A5" s="39"/>
      <c r="B5" s="19" t="s">
        <v>71</v>
      </c>
      <c r="C5" s="19"/>
      <c r="D5" s="19"/>
      <c r="E5" s="19"/>
      <c r="F5" s="19"/>
      <c r="G5" s="19"/>
      <c r="H5" s="32"/>
      <c r="I5" s="32"/>
      <c r="J5" s="32"/>
    </row>
    <row r="6" spans="1:10">
      <c r="B6" s="19" t="s">
        <v>70</v>
      </c>
      <c r="C6" s="19"/>
      <c r="D6" s="19"/>
      <c r="E6" s="19"/>
      <c r="F6" s="19"/>
      <c r="G6" s="19"/>
      <c r="H6" s="32"/>
      <c r="I6" s="32"/>
      <c r="J6" s="32"/>
    </row>
    <row r="7" spans="1:10">
      <c r="B7" s="19" t="s">
        <v>86</v>
      </c>
      <c r="C7" s="19"/>
      <c r="D7" s="19"/>
      <c r="E7" s="19"/>
      <c r="F7" s="19"/>
      <c r="G7" s="19"/>
      <c r="H7" s="32"/>
      <c r="I7" s="32"/>
      <c r="J7" s="32"/>
    </row>
    <row r="8" spans="1:10">
      <c r="B8" s="19" t="s">
        <v>87</v>
      </c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B9" s="19" t="s">
        <v>88</v>
      </c>
      <c r="C9" s="32"/>
      <c r="D9" s="32"/>
      <c r="E9" s="32"/>
      <c r="F9" s="32"/>
      <c r="G9" s="32"/>
      <c r="H9" s="32"/>
      <c r="I9" s="32"/>
      <c r="J9" s="32"/>
    </row>
    <row r="10" spans="1:10" ht="13.5" customHeight="1"/>
    <row r="11" spans="1:10" ht="13.5" customHeight="1"/>
    <row r="12" spans="1:10" ht="13.5" customHeight="1" thickBot="1"/>
    <row r="13" spans="1:10" ht="26.25" customHeight="1" thickBot="1">
      <c r="B13" s="5" t="s">
        <v>6</v>
      </c>
      <c r="C13" s="13" t="s">
        <v>7</v>
      </c>
      <c r="D13" s="13" t="s">
        <v>8</v>
      </c>
      <c r="E13" s="13" t="s">
        <v>34</v>
      </c>
      <c r="F13" s="13" t="s">
        <v>35</v>
      </c>
      <c r="G13" s="13" t="s">
        <v>9</v>
      </c>
    </row>
    <row r="14" spans="1:10" ht="13.5" customHeight="1" thickBot="1">
      <c r="B14" s="7">
        <v>1</v>
      </c>
      <c r="C14" s="7" t="s">
        <v>10</v>
      </c>
      <c r="D14" s="8" t="s">
        <v>11</v>
      </c>
      <c r="E14" s="8" t="s">
        <v>12</v>
      </c>
      <c r="F14" s="8" t="s">
        <v>36</v>
      </c>
      <c r="G14" s="8" t="s">
        <v>13</v>
      </c>
    </row>
    <row r="15" spans="1:10" ht="13.5" customHeight="1" thickBot="1">
      <c r="B15" s="9">
        <v>2</v>
      </c>
      <c r="C15" s="9" t="s">
        <v>16</v>
      </c>
      <c r="D15" s="10" t="s">
        <v>11</v>
      </c>
      <c r="E15" s="8" t="s">
        <v>15</v>
      </c>
      <c r="F15" s="10" t="s">
        <v>37</v>
      </c>
      <c r="G15" s="10" t="s">
        <v>13</v>
      </c>
    </row>
    <row r="16" spans="1:10" ht="13.5" customHeight="1" thickBot="1">
      <c r="B16" s="9">
        <v>3</v>
      </c>
      <c r="C16" s="9" t="s">
        <v>14</v>
      </c>
      <c r="D16" s="10" t="s">
        <v>11</v>
      </c>
      <c r="E16" s="8" t="s">
        <v>15</v>
      </c>
      <c r="F16" s="10" t="s">
        <v>38</v>
      </c>
      <c r="G16" s="10" t="s">
        <v>13</v>
      </c>
    </row>
    <row r="17" spans="2:7" ht="13.5" customHeight="1" thickBot="1">
      <c r="B17" s="9">
        <v>4</v>
      </c>
      <c r="C17" s="9" t="s">
        <v>10</v>
      </c>
      <c r="D17" s="10" t="s">
        <v>17</v>
      </c>
      <c r="E17" s="27" t="s">
        <v>68</v>
      </c>
      <c r="F17" s="10" t="s">
        <v>39</v>
      </c>
      <c r="G17" s="10" t="s">
        <v>13</v>
      </c>
    </row>
    <row r="18" spans="2:7" ht="13.5" customHeight="1" thickBot="1">
      <c r="B18" s="9">
        <v>5</v>
      </c>
      <c r="C18" s="9" t="s">
        <v>16</v>
      </c>
      <c r="D18" s="10" t="s">
        <v>17</v>
      </c>
      <c r="E18" s="8" t="s">
        <v>15</v>
      </c>
      <c r="F18" s="10" t="s">
        <v>40</v>
      </c>
      <c r="G18" s="10" t="s">
        <v>13</v>
      </c>
    </row>
    <row r="19" spans="2:7" ht="13.5" customHeight="1" thickBot="1">
      <c r="B19" s="9">
        <v>6</v>
      </c>
      <c r="C19" s="9" t="s">
        <v>14</v>
      </c>
      <c r="D19" s="10" t="s">
        <v>17</v>
      </c>
      <c r="E19" s="10" t="s">
        <v>15</v>
      </c>
      <c r="F19" s="10" t="s">
        <v>41</v>
      </c>
      <c r="G19" s="10" t="s">
        <v>13</v>
      </c>
    </row>
    <row r="20" spans="2:7" ht="13.5" customHeight="1" thickBot="1">
      <c r="B20" s="9">
        <v>7</v>
      </c>
      <c r="C20" s="9" t="s">
        <v>10</v>
      </c>
      <c r="D20" s="10" t="s">
        <v>33</v>
      </c>
      <c r="E20" s="10" t="s">
        <v>42</v>
      </c>
      <c r="F20" s="10" t="s">
        <v>12</v>
      </c>
      <c r="G20" s="10" t="s">
        <v>13</v>
      </c>
    </row>
    <row r="21" spans="2:7" ht="13.5" customHeight="1" thickBot="1">
      <c r="B21" s="9">
        <v>8</v>
      </c>
      <c r="C21" s="9" t="s">
        <v>16</v>
      </c>
      <c r="D21" s="10" t="s">
        <v>33</v>
      </c>
      <c r="E21" s="10" t="s">
        <v>43</v>
      </c>
      <c r="F21" s="10" t="s">
        <v>15</v>
      </c>
      <c r="G21" s="10" t="s">
        <v>13</v>
      </c>
    </row>
    <row r="22" spans="2:7" ht="13.5" customHeight="1" thickBot="1">
      <c r="B22" s="9">
        <v>9</v>
      </c>
      <c r="C22" s="9" t="s">
        <v>14</v>
      </c>
      <c r="D22" s="10" t="s">
        <v>33</v>
      </c>
      <c r="E22" s="10" t="s">
        <v>44</v>
      </c>
      <c r="F22" s="10" t="s">
        <v>15</v>
      </c>
      <c r="G22" s="10" t="s">
        <v>13</v>
      </c>
    </row>
    <row r="23" spans="2:7" ht="13.5" customHeight="1" thickBot="1">
      <c r="B23" s="9">
        <v>10</v>
      </c>
      <c r="C23" s="9" t="s">
        <v>14</v>
      </c>
      <c r="D23" s="26" t="s">
        <v>67</v>
      </c>
      <c r="E23" s="10" t="s">
        <v>45</v>
      </c>
      <c r="F23" s="10" t="s">
        <v>15</v>
      </c>
      <c r="G23" s="10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8"/>
  <sheetViews>
    <sheetView topLeftCell="Q1" zoomScale="110" zoomScaleNormal="110" zoomScalePageLayoutView="80" workbookViewId="0">
      <selection activeCell="M13" sqref="M13:N13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18" customWidth="1"/>
    <col min="9" max="10" width="9.28515625" style="1" customWidth="1"/>
    <col min="11" max="12" width="9.28515625" style="18" customWidth="1"/>
    <col min="13" max="98" width="9.28515625" style="1" customWidth="1"/>
    <col min="99" max="16384" width="9.28515625" style="1"/>
  </cols>
  <sheetData>
    <row r="3" spans="4:44" ht="13.5" thickBot="1"/>
    <row r="4" spans="4:44" ht="13.5" thickBot="1">
      <c r="D4" s="28" t="s">
        <v>54</v>
      </c>
    </row>
    <row r="7" spans="4:44" ht="13.5" customHeight="1" thickBot="1"/>
    <row r="8" spans="4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1" t="s">
        <v>91</v>
      </c>
      <c r="AD8" s="43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89</v>
      </c>
      <c r="F11" s="12">
        <v>23</v>
      </c>
      <c r="G11" s="12">
        <v>89</v>
      </c>
      <c r="H11" s="12">
        <v>23</v>
      </c>
      <c r="I11" s="12">
        <v>89</v>
      </c>
      <c r="J11" s="12">
        <v>23</v>
      </c>
      <c r="K11" s="12">
        <v>89</v>
      </c>
      <c r="L11" s="12">
        <v>23</v>
      </c>
      <c r="M11" s="12">
        <v>89</v>
      </c>
      <c r="N11" s="12">
        <v>23</v>
      </c>
      <c r="O11" s="12">
        <v>89</v>
      </c>
      <c r="P11" s="12">
        <v>23</v>
      </c>
      <c r="Q11" s="31">
        <v>89</v>
      </c>
      <c r="R11" s="31">
        <v>23</v>
      </c>
      <c r="S11" s="12">
        <v>89</v>
      </c>
      <c r="T11" s="12">
        <v>23</v>
      </c>
      <c r="U11" s="12">
        <v>89</v>
      </c>
      <c r="V11" s="12">
        <v>23</v>
      </c>
      <c r="W11" s="12">
        <v>89</v>
      </c>
      <c r="X11" s="12">
        <v>23</v>
      </c>
      <c r="Y11" s="12">
        <v>89</v>
      </c>
      <c r="Z11" s="12">
        <v>23</v>
      </c>
      <c r="AA11" s="12">
        <v>89</v>
      </c>
      <c r="AB11" s="12">
        <v>23</v>
      </c>
      <c r="AC11" s="12">
        <v>89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19</v>
      </c>
      <c r="G12" s="12">
        <v>-31.62</v>
      </c>
      <c r="H12" s="12">
        <v>19</v>
      </c>
      <c r="I12" s="12">
        <v>-31.62397997898956</v>
      </c>
      <c r="J12" s="12">
        <v>19</v>
      </c>
      <c r="K12" s="12">
        <v>-31.623979978989599</v>
      </c>
      <c r="L12" s="12">
        <v>19</v>
      </c>
      <c r="M12" s="12">
        <v>-31.62</v>
      </c>
      <c r="N12" s="12">
        <v>19</v>
      </c>
      <c r="O12" s="12">
        <v>-31.6</v>
      </c>
      <c r="P12" s="12">
        <v>19</v>
      </c>
      <c r="Q12" s="31">
        <v>-31.62397997898956</v>
      </c>
      <c r="R12" s="31">
        <v>19</v>
      </c>
      <c r="S12" s="12">
        <v>-31.623979978989599</v>
      </c>
      <c r="T12" s="12">
        <v>19</v>
      </c>
      <c r="U12" s="12">
        <v>-31.62397997898956</v>
      </c>
      <c r="V12" s="12">
        <v>19</v>
      </c>
      <c r="W12" s="12">
        <v>-31.62</v>
      </c>
      <c r="X12" s="12">
        <v>19</v>
      </c>
      <c r="Y12" s="12">
        <v>-31.62</v>
      </c>
      <c r="Z12" s="12">
        <v>19</v>
      </c>
      <c r="AA12" s="12">
        <v>-31.62</v>
      </c>
      <c r="AB12" s="12">
        <v>19</v>
      </c>
      <c r="AC12" s="12">
        <v>-31.623979978989599</v>
      </c>
      <c r="AD12" s="12">
        <v>19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19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25</v>
      </c>
      <c r="E13" s="12">
        <v>190.8</v>
      </c>
      <c r="F13" s="12">
        <v>190.8</v>
      </c>
      <c r="G13" s="12">
        <v>190.8</v>
      </c>
      <c r="H13" s="12">
        <v>190.8</v>
      </c>
      <c r="I13" s="12">
        <v>190.81436428384143</v>
      </c>
      <c r="J13" s="12">
        <v>190.81436428384143</v>
      </c>
      <c r="K13" s="12">
        <v>190.814364283841</v>
      </c>
      <c r="L13" s="12">
        <v>190.814364283841</v>
      </c>
      <c r="M13" s="31">
        <v>190.81</v>
      </c>
      <c r="N13" s="31">
        <v>190.81</v>
      </c>
      <c r="O13" s="12">
        <v>190.80613646989013</v>
      </c>
      <c r="P13" s="12">
        <v>190.80613646989013</v>
      </c>
      <c r="Q13" s="31">
        <v>190.81436428475001</v>
      </c>
      <c r="R13" s="31">
        <v>190.81436428475001</v>
      </c>
      <c r="S13" s="12">
        <v>190.81</v>
      </c>
      <c r="T13" s="12">
        <v>190.81</v>
      </c>
      <c r="U13" s="12">
        <v>190.8</v>
      </c>
      <c r="V13" s="12">
        <v>190.8</v>
      </c>
      <c r="W13" s="12">
        <v>190.81</v>
      </c>
      <c r="X13" s="12">
        <v>190.81</v>
      </c>
      <c r="Y13" s="12">
        <v>190.82</v>
      </c>
      <c r="Z13" s="12">
        <v>190.82</v>
      </c>
      <c r="AA13" s="12">
        <v>190.8</v>
      </c>
      <c r="AB13" s="12">
        <v>190.8</v>
      </c>
      <c r="AC13" s="12">
        <v>190.81</v>
      </c>
      <c r="AD13" s="12">
        <v>190.81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190.80862409440741</v>
      </c>
      <c r="AP13" s="12">
        <f t="shared" si="1"/>
        <v>190.80862409440741</v>
      </c>
      <c r="AQ13" s="12">
        <f t="shared" ref="AQ13:AQ33" si="3">_xlfn.STDEV.S(E13,G13,I13,M13,O13,Q13,S13,U13,W13,Y13,AA13,AC13,AE13,AG13,AI13,AK13,AM13)</f>
        <v>6.7445171594752501E-3</v>
      </c>
      <c r="AR13" s="12">
        <f t="shared" si="2"/>
        <v>6.7445171594752501E-3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0.2</v>
      </c>
      <c r="R14" s="31">
        <v>0.2</v>
      </c>
      <c r="S14" s="36">
        <v>0.88</v>
      </c>
      <c r="T14" s="36">
        <v>0.88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0.261959724264548</v>
      </c>
      <c r="AP14" s="12">
        <f t="shared" si="1"/>
        <v>0.261959724264548</v>
      </c>
      <c r="AQ14" s="12">
        <f t="shared" si="3"/>
        <v>0.19625874214475575</v>
      </c>
      <c r="AR14" s="12">
        <f t="shared" si="2"/>
        <v>0.19625874214475575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C19" s="21" t="s">
        <v>32</v>
      </c>
      <c r="D19" s="34" t="s">
        <v>47</v>
      </c>
      <c r="E19" s="12">
        <f>E$11-E$13+E$12+198.6-60-SUM(E$14:E$18)</f>
        <v>-3.220000000000022</v>
      </c>
      <c r="F19" s="12">
        <f>F$11-F$13+F$12+198.6-10*LOG10(A19)-30-SUM(F$14:F$18)</f>
        <v>-21.934237554869519</v>
      </c>
      <c r="G19" s="12">
        <f>G$11-G$13+G$12+198.6-60-SUM(G$14:G$18)</f>
        <v>-3.220000000000022</v>
      </c>
      <c r="H19" s="12">
        <f>H$11-H$13+H$12+198.6-10*LOG10(A19)-30-SUM(H$14:H$18)</f>
        <v>-21.934237554869519</v>
      </c>
      <c r="I19" s="12">
        <v>-3.2383442628309922</v>
      </c>
      <c r="J19" s="12">
        <v>-21.948601838710914</v>
      </c>
      <c r="K19" s="12"/>
      <c r="L19" s="12"/>
      <c r="M19" s="12">
        <v>-3.24</v>
      </c>
      <c r="N19" s="12">
        <v>-21.95</v>
      </c>
      <c r="O19" s="12">
        <v>-3.23</v>
      </c>
      <c r="P19" s="12">
        <v>-21.94</v>
      </c>
      <c r="Q19" s="12">
        <v>-3.2383442637395987</v>
      </c>
      <c r="R19" s="31">
        <v>-21.948601839619499</v>
      </c>
      <c r="S19" s="12">
        <v>-3.92</v>
      </c>
      <c r="T19" s="12">
        <v>-22.63</v>
      </c>
      <c r="U19" s="12">
        <v>-3.2255369458995986</v>
      </c>
      <c r="V19" s="12">
        <v>-21.935794521779542</v>
      </c>
      <c r="W19" s="12">
        <v>-3.24</v>
      </c>
      <c r="X19" s="12"/>
      <c r="Y19" s="12">
        <v>-3.24</v>
      </c>
      <c r="Z19" s="12">
        <v>-21.95</v>
      </c>
      <c r="AA19" s="12">
        <v>-3.220000000000022</v>
      </c>
      <c r="AB19" s="12">
        <v>-21.934237554869519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-3.3012225472470234</v>
      </c>
      <c r="AP19" s="12">
        <f t="shared" si="1"/>
        <v>-22.019052589983218</v>
      </c>
      <c r="AQ19" s="12">
        <f t="shared" si="3"/>
        <v>0.20785331981165511</v>
      </c>
      <c r="AR19" s="12">
        <f t="shared" si="2"/>
        <v>0.21775687364698482</v>
      </c>
    </row>
    <row r="20" spans="1:44" s="18" customFormat="1" ht="15.75" thickBot="1">
      <c r="A20" s="30"/>
      <c r="C20" s="21"/>
      <c r="D20" s="33" t="s">
        <v>64</v>
      </c>
      <c r="E20" s="15">
        <f>ABS(E19-$AO$19)</f>
        <v>8.1222547247001398E-2</v>
      </c>
      <c r="F20" s="16">
        <f>ABS(F19-$AP$19)</f>
        <v>8.4815035113699366E-2</v>
      </c>
      <c r="G20" s="15">
        <f>ABS(G19-$AO$19)</f>
        <v>8.1222547247001398E-2</v>
      </c>
      <c r="H20" s="16">
        <f>ABS(H19-$AP$19)</f>
        <v>8.4815035113699366E-2</v>
      </c>
      <c r="I20" s="15">
        <f t="shared" ref="I20" si="4">ABS(I19-$AO$19)</f>
        <v>6.287828441603116E-2</v>
      </c>
      <c r="J20" s="16">
        <f t="shared" ref="J20" si="5">ABS(J19-$AP$19)</f>
        <v>7.0450751272304046E-2</v>
      </c>
      <c r="K20" s="15"/>
      <c r="L20" s="16"/>
      <c r="M20" s="15">
        <v>0</v>
      </c>
      <c r="N20" s="16">
        <v>0.01</v>
      </c>
      <c r="O20" s="15">
        <f>ABS(O19-$AO$19)</f>
        <v>7.1222547247023371E-2</v>
      </c>
      <c r="P20" s="16">
        <f>ABS(P19-$AP$19)</f>
        <v>7.9052589983216848E-2</v>
      </c>
      <c r="Q20" s="12"/>
      <c r="R20" s="31"/>
      <c r="S20" s="15">
        <f>ABS(S19-$AO$19)</f>
        <v>0.61877745275297658</v>
      </c>
      <c r="T20" s="16">
        <f>ABS(T19-$AP$19)</f>
        <v>0.61094741001678088</v>
      </c>
      <c r="U20" s="15">
        <f>ABS(U19-$AO$19)</f>
        <v>7.5685601347424747E-2</v>
      </c>
      <c r="V20" s="16">
        <f>ABS(V19-$AP$19)</f>
        <v>8.3258068203676316E-2</v>
      </c>
      <c r="W20" s="15"/>
      <c r="X20" s="16"/>
      <c r="Y20" s="15">
        <f>ABS(Y19-$AO$19)</f>
        <v>6.122254724702314E-2</v>
      </c>
      <c r="Z20" s="16">
        <f>ABS(Z19-$AP$19)</f>
        <v>6.9052589983218837E-2</v>
      </c>
      <c r="AA20" s="17">
        <v>0.10691394138555799</v>
      </c>
      <c r="AB20" s="17">
        <v>0.11416691450291339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s="18" customFormat="1" ht="15.75" customHeight="1" thickBot="1">
      <c r="A21" s="30">
        <v>360</v>
      </c>
      <c r="C21" s="21" t="s">
        <v>73</v>
      </c>
      <c r="D21" s="34" t="s">
        <v>48</v>
      </c>
      <c r="E21" s="12">
        <f>E$11-E$13+E$12+198.6-60-SUM(E$14:E$18)</f>
        <v>-3.220000000000022</v>
      </c>
      <c r="F21" s="12">
        <f>F$11-F$13+F$12+198.6-10*LOG10(A21)-30-SUM(F$14:F$18)</f>
        <v>-17.163025007672893</v>
      </c>
      <c r="G21" s="12">
        <f>G$11-G$13+G$12+198.6-60-SUM(G$14:G$18)</f>
        <v>-3.220000000000022</v>
      </c>
      <c r="H21" s="12">
        <f>H$11-H$13+H$12+198.6-10*LOG10(A21)-30-SUM(H$14:H$18)</f>
        <v>-17.163025007672893</v>
      </c>
      <c r="I21" s="12">
        <v>-3.2383442628309922</v>
      </c>
      <c r="J21" s="12">
        <v>-17.177389291514288</v>
      </c>
      <c r="K21" s="12"/>
      <c r="L21" s="12"/>
      <c r="M21" s="12">
        <v>-3.24</v>
      </c>
      <c r="N21" s="12">
        <v>-17.170000000000002</v>
      </c>
      <c r="O21" s="12">
        <v>-3.23</v>
      </c>
      <c r="P21" s="12">
        <v>-17.170000000000002</v>
      </c>
      <c r="Q21" s="12">
        <v>-3.2383442637395987</v>
      </c>
      <c r="R21" s="31">
        <v>-17.177389292422873</v>
      </c>
      <c r="S21" s="12">
        <v>-3.92</v>
      </c>
      <c r="T21" s="12">
        <v>-17.86</v>
      </c>
      <c r="U21" s="12">
        <v>-3.2255369458995986</v>
      </c>
      <c r="V21" s="12">
        <v>-17.164581974582916</v>
      </c>
      <c r="W21" s="12"/>
      <c r="X21" s="12">
        <v>-17.170000000000002</v>
      </c>
      <c r="Y21" s="12">
        <v>-3.24</v>
      </c>
      <c r="Z21" s="12">
        <v>-17.78</v>
      </c>
      <c r="AA21" s="12">
        <v>-3.220000000000022</v>
      </c>
      <c r="AB21" s="12">
        <v>-17.163025007672893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-3.3080250524966925</v>
      </c>
      <c r="AP21" s="12">
        <f>AVERAGE(F21,J21,N21,P21,R21,T21,V21,X21,Z21,AB21,AD21,AF21,AH21,AJ21,AL21,AN21)</f>
        <v>-17.299541057386588</v>
      </c>
      <c r="AQ21" s="12">
        <f t="shared" si="3"/>
        <v>0.21828665196575897</v>
      </c>
      <c r="AR21" s="12">
        <f t="shared" si="2"/>
        <v>0.26411539076524904</v>
      </c>
    </row>
    <row r="22" spans="1:44" s="18" customFormat="1" ht="15.75" thickBot="1">
      <c r="A22" s="30"/>
      <c r="C22" s="21"/>
      <c r="D22" s="33" t="s">
        <v>64</v>
      </c>
      <c r="E22" s="15">
        <f>ABS(E21-$AO$19)</f>
        <v>8.1222547247001398E-2</v>
      </c>
      <c r="F22" s="16">
        <f>ABS(F21-$AP$21)</f>
        <v>0.1365160497136948</v>
      </c>
      <c r="G22" s="15">
        <f>ABS(G21-$AO$19)</f>
        <v>8.1222547247001398E-2</v>
      </c>
      <c r="H22" s="16">
        <f>ABS(H21-$AP$21)</f>
        <v>0.1365160497136948</v>
      </c>
      <c r="I22" s="15">
        <f t="shared" ref="I22" si="6">ABS(I21-$AO$21)</f>
        <v>6.9680789665700349E-2</v>
      </c>
      <c r="J22" s="16">
        <f t="shared" ref="J22" si="7">ABS(J21-$AP$21)</f>
        <v>0.12215176587229948</v>
      </c>
      <c r="K22" s="15"/>
      <c r="L22" s="16"/>
      <c r="M22" s="15">
        <v>0</v>
      </c>
      <c r="N22" s="16">
        <v>0.01</v>
      </c>
      <c r="O22" s="15">
        <f>ABS(O21-$AO$21)</f>
        <v>7.802505249669256E-2</v>
      </c>
      <c r="P22" s="16">
        <f>ABS(P21-$AP$21)</f>
        <v>0.12954105738658583</v>
      </c>
      <c r="Q22" s="12"/>
      <c r="R22" s="31"/>
      <c r="S22" s="15">
        <f>ABS(S21-$AO$21)</f>
        <v>0.61197494750330739</v>
      </c>
      <c r="T22" s="16">
        <f>ABS(T21-$AP$21)</f>
        <v>0.56045894261341189</v>
      </c>
      <c r="U22" s="15">
        <f>ABS(U21-$AO$21)</f>
        <v>8.2488106597093935E-2</v>
      </c>
      <c r="V22" s="16">
        <f>ABS(V21-$AP$21)</f>
        <v>0.13495908280367175</v>
      </c>
      <c r="W22" s="16"/>
      <c r="X22" s="16"/>
      <c r="Y22" s="15">
        <f>ABS(Y21-$AO$21)</f>
        <v>6.8025052496692329E-2</v>
      </c>
      <c r="Z22" s="16">
        <f>ABS(Z21-$AP$21)</f>
        <v>0.4804589426134136</v>
      </c>
      <c r="AA22" s="17">
        <v>0.10691394138555799</v>
      </c>
      <c r="AB22" s="17">
        <v>0.16835116634854685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s="18" customFormat="1" ht="15.75" customHeight="1" thickBot="1">
      <c r="A23" s="30">
        <v>180</v>
      </c>
      <c r="C23" s="21" t="s">
        <v>32</v>
      </c>
      <c r="D23" s="34" t="s">
        <v>46</v>
      </c>
      <c r="E23" s="12">
        <f>E$11-E$13+E$12+198.6-60-SUM(E$14:E$18)</f>
        <v>-3.220000000000022</v>
      </c>
      <c r="F23" s="12">
        <f>F$11-F$13+F$12+198.6-10*LOG10(A23)-30-SUM(F$14:F$18)</f>
        <v>-14.152725051033078</v>
      </c>
      <c r="G23" s="12">
        <f>G$11-G$13+G$12+198.6-60-SUM(G$14:G$18)</f>
        <v>-3.220000000000022</v>
      </c>
      <c r="H23" s="12">
        <f>H$11-H$13+H$12+198.6-10*LOG10(A23)-30-SUM(H$14:H$18)</f>
        <v>-14.152725051033078</v>
      </c>
      <c r="I23" s="12">
        <v>-3.2383442628309922</v>
      </c>
      <c r="J23" s="12">
        <v>-14.167089334874476</v>
      </c>
      <c r="K23" s="12">
        <v>-3.2383442628310202</v>
      </c>
      <c r="L23" s="12">
        <v>-14.1670893348745</v>
      </c>
      <c r="M23" s="12">
        <v>-3.24</v>
      </c>
      <c r="N23" s="12">
        <v>-14.16</v>
      </c>
      <c r="O23" s="12">
        <v>-3.23</v>
      </c>
      <c r="P23" s="12">
        <v>-14.16</v>
      </c>
      <c r="Q23" s="12">
        <v>-3.2383442637395987</v>
      </c>
      <c r="R23" s="31">
        <v>-14.167089335783061</v>
      </c>
      <c r="S23" s="12">
        <v>-3.92</v>
      </c>
      <c r="T23" s="12">
        <v>-14.85</v>
      </c>
      <c r="U23" s="12">
        <v>-3.2255369458995986</v>
      </c>
      <c r="V23" s="12">
        <v>-14.15428201794311</v>
      </c>
      <c r="W23" s="12"/>
      <c r="X23" s="12">
        <v>-14.16</v>
      </c>
      <c r="Y23" s="12">
        <v>-3.24</v>
      </c>
      <c r="Z23" s="12">
        <v>-14.17</v>
      </c>
      <c r="AA23" s="12">
        <v>-3.220000000000022</v>
      </c>
      <c r="AB23" s="12">
        <v>-14.152725051033078</v>
      </c>
      <c r="AC23" s="12">
        <v>-3.17</v>
      </c>
      <c r="AD23" s="12">
        <v>-14.16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-3.2942225472470232</v>
      </c>
      <c r="AP23" s="12">
        <f>AVERAGE(F23,J23,N23,P23,R23,T23,V23,X23,Z23,AB23,AD23,AF23,AH23,AJ23,AL23,AN23)</f>
        <v>-14.223082799151525</v>
      </c>
      <c r="AQ23" s="12">
        <f t="shared" si="3"/>
        <v>0.21071829206928716</v>
      </c>
      <c r="AR23" s="12">
        <f t="shared" si="2"/>
        <v>0.19936328703501149</v>
      </c>
    </row>
    <row r="24" spans="1:44" s="18" customFormat="1" ht="15.75" thickBot="1">
      <c r="A24" s="30"/>
      <c r="C24" s="21"/>
      <c r="D24" s="33" t="s">
        <v>64</v>
      </c>
      <c r="E24" s="15">
        <f>ABS(E23-$AO$19)</f>
        <v>8.1222547247001398E-2</v>
      </c>
      <c r="F24" s="16">
        <f>ABS(F23-$AP$23)</f>
        <v>7.035774811844675E-2</v>
      </c>
      <c r="G24" s="15">
        <f>ABS(G23-$AO$19)</f>
        <v>8.1222547247001398E-2</v>
      </c>
      <c r="H24" s="16">
        <f>ABS(H23-$AP$23)</f>
        <v>7.035774811844675E-2</v>
      </c>
      <c r="I24" s="15">
        <f>ABS(I23-$AO$23)</f>
        <v>5.5878284416031043E-2</v>
      </c>
      <c r="J24" s="16">
        <f>ABS(J23-$AP$23)</f>
        <v>5.5993464277049654E-2</v>
      </c>
      <c r="K24" s="15">
        <f>ABS(K23-$AO$23)</f>
        <v>5.5878284416003066E-2</v>
      </c>
      <c r="L24" s="16">
        <f>ABS(L23-$AP$23)</f>
        <v>5.5993464277024785E-2</v>
      </c>
      <c r="M24" s="15">
        <v>0</v>
      </c>
      <c r="N24" s="16">
        <v>0</v>
      </c>
      <c r="O24" s="15">
        <f>ABS(O23-$AO$23)</f>
        <v>6.4222547247023254E-2</v>
      </c>
      <c r="P24" s="16">
        <f>ABS(P23-$AP$23)</f>
        <v>6.3082799151525037E-2</v>
      </c>
      <c r="Q24" s="12"/>
      <c r="R24" s="31"/>
      <c r="S24" s="15">
        <f>ABS(S23-$AO$23)</f>
        <v>0.62577745275297669</v>
      </c>
      <c r="T24" s="16">
        <f t="shared" ref="T24" si="8">ABS(T23-$AP$23)</f>
        <v>0.62691720084847447</v>
      </c>
      <c r="U24" s="15">
        <f>ABS(U23-$AO$23)</f>
        <v>6.868560134742463E-2</v>
      </c>
      <c r="V24" s="16">
        <f>ABS(V23-$AP$23)</f>
        <v>6.8800781208414818E-2</v>
      </c>
      <c r="W24" s="15"/>
      <c r="X24" s="38"/>
      <c r="Y24" s="15">
        <f>ABS(Y23-$AO$23)</f>
        <v>5.4222547247023023E-2</v>
      </c>
      <c r="Z24" s="16">
        <f>ABS(Z23-$AP$23)</f>
        <v>5.3082799151525251E-2</v>
      </c>
      <c r="AA24" s="17">
        <v>0.10691394138555799</v>
      </c>
      <c r="AB24" s="17">
        <v>0.10185114225955516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s="18" customFormat="1" ht="15.75" customHeight="1" thickBot="1">
      <c r="A25" s="30">
        <v>90</v>
      </c>
      <c r="C25" s="21" t="s">
        <v>32</v>
      </c>
      <c r="D25" s="34" t="s">
        <v>49</v>
      </c>
      <c r="E25" s="12">
        <f>E$11-E$13+E$12+198.6-60-SUM(E$14:E$18)</f>
        <v>-3.220000000000022</v>
      </c>
      <c r="F25" s="12">
        <f>F$11-F$13+F$12+198.6-10*LOG10(A25)-30-SUM(F$14:F$18)</f>
        <v>-11.142425094393266</v>
      </c>
      <c r="G25" s="12">
        <f>G$11-G$13+G$12+198.6-60-SUM(G$14:G$18)</f>
        <v>-3.220000000000022</v>
      </c>
      <c r="H25" s="12">
        <f>H$11-H$13+H$12+198.6-10*LOG10(A25)-30-SUM(H$14:H$18)</f>
        <v>-11.142425094393266</v>
      </c>
      <c r="I25" s="12">
        <v>-3.2383442628309922</v>
      </c>
      <c r="J25" s="12">
        <v>-11.156789378234663</v>
      </c>
      <c r="K25" s="12"/>
      <c r="L25" s="12">
        <v>-11.1567893782347</v>
      </c>
      <c r="M25" s="12">
        <v>-3.24</v>
      </c>
      <c r="N25" s="12">
        <v>-11.15</v>
      </c>
      <c r="O25" s="12">
        <v>-3.23</v>
      </c>
      <c r="P25" s="12">
        <v>-11.15</v>
      </c>
      <c r="Q25" s="12">
        <v>-3.2383442637395987</v>
      </c>
      <c r="R25" s="31">
        <v>-11.156789379143248</v>
      </c>
      <c r="S25" s="12">
        <v>-3.92</v>
      </c>
      <c r="T25" s="12">
        <v>-11.84</v>
      </c>
      <c r="U25" s="12">
        <v>-3.2255369458995986</v>
      </c>
      <c r="V25" s="12">
        <v>-11.143982061303298</v>
      </c>
      <c r="W25" s="12"/>
      <c r="X25" s="12">
        <v>-11.15</v>
      </c>
      <c r="Y25" s="12">
        <v>-3.24</v>
      </c>
      <c r="Z25" s="12">
        <v>-11.16</v>
      </c>
      <c r="AA25" s="12">
        <v>-3.220000000000022</v>
      </c>
      <c r="AB25" s="12">
        <v>-11.142425094393266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-3.3080250524966925</v>
      </c>
      <c r="AP25" s="12">
        <f>AVERAGE(F25,J25,N25,P25,R25,T25,V25,X25,Z25,AB25,AD25,AF25,AH25,AJ25,AL25,AN25)</f>
        <v>-11.219241100746773</v>
      </c>
      <c r="AQ25" s="12">
        <f t="shared" si="3"/>
        <v>0.21828665196575897</v>
      </c>
      <c r="AR25" s="12">
        <f t="shared" si="2"/>
        <v>0.20829405575803675</v>
      </c>
    </row>
    <row r="26" spans="1:44" s="18" customFormat="1" ht="15.75" thickBot="1">
      <c r="A26" s="30"/>
      <c r="C26" s="21"/>
      <c r="D26" s="33" t="s">
        <v>64</v>
      </c>
      <c r="E26" s="15">
        <f>ABS(E25-$AO$19)</f>
        <v>8.1222547247001398E-2</v>
      </c>
      <c r="F26" s="16">
        <f>ABS(F25-$AP$25)</f>
        <v>7.6816006353507049E-2</v>
      </c>
      <c r="G26" s="15">
        <f>ABS(G25-$AO$19)</f>
        <v>8.1222547247001398E-2</v>
      </c>
      <c r="H26" s="16">
        <f>ABS(H25-$AP$25)</f>
        <v>7.6816006353507049E-2</v>
      </c>
      <c r="I26" s="15">
        <f>ABS(I25-$AO$25)</f>
        <v>6.9680789665700349E-2</v>
      </c>
      <c r="J26" s="16">
        <f>ABS(J25-$AP$25)</f>
        <v>6.2451722512109953E-2</v>
      </c>
      <c r="K26" s="15"/>
      <c r="L26" s="16">
        <f>ABS(L25-$AP$25)</f>
        <v>6.2451722512072649E-2</v>
      </c>
      <c r="M26" s="15">
        <v>0</v>
      </c>
      <c r="N26" s="16">
        <v>0</v>
      </c>
      <c r="O26" s="15">
        <f>ABS(O25-$AO$25)</f>
        <v>7.802505249669256E-2</v>
      </c>
      <c r="P26" s="16">
        <f>ABS(P25-$AP$25)</f>
        <v>6.9241100746772588E-2</v>
      </c>
      <c r="Q26" s="12"/>
      <c r="R26" s="31"/>
      <c r="S26" s="15">
        <f>ABS(S25-$AO$25)</f>
        <v>0.61197494750330739</v>
      </c>
      <c r="T26" s="16">
        <f t="shared" ref="T26" si="9">ABS(T25-$AP$25)</f>
        <v>0.62075889925322691</v>
      </c>
      <c r="U26" s="15">
        <f>ABS(U25-$AO$25)</f>
        <v>8.2488106597093935E-2</v>
      </c>
      <c r="V26" s="16">
        <f>ABS(V25-$AP$25)</f>
        <v>7.5259039443475118E-2</v>
      </c>
      <c r="W26" s="15"/>
      <c r="X26" s="16"/>
      <c r="Y26" s="15">
        <f>ABS(Y25-$AO$25)</f>
        <v>6.8025052496692329E-2</v>
      </c>
      <c r="Z26" s="16">
        <f>ABS(Z25-$AP$25)</f>
        <v>5.9241100746772801E-2</v>
      </c>
      <c r="AA26" s="17">
        <v>0.10691394138555799</v>
      </c>
      <c r="AB26" s="17">
        <v>0.10201778483723167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s="18" customFormat="1" ht="15.75" customHeight="1" thickBot="1">
      <c r="A27" s="30">
        <v>45</v>
      </c>
      <c r="C27" s="21" t="s">
        <v>32</v>
      </c>
      <c r="D27" s="34" t="s">
        <v>50</v>
      </c>
      <c r="E27" s="12">
        <f>E$11-E$13+E$12+198.6-60-SUM(E$14:E$18)</f>
        <v>-3.220000000000022</v>
      </c>
      <c r="F27" s="12">
        <f>F$11-F$13+F$12+198.6-10*LOG10(A27)-30-SUM(F$14:F$18)</f>
        <v>-8.1321251377534569</v>
      </c>
      <c r="G27" s="12">
        <f>G$11-G$13+G$12+198.6-60-SUM(G$14:G$18)</f>
        <v>-3.220000000000022</v>
      </c>
      <c r="H27" s="12">
        <f>H$11-H$13+H$12+198.6-10*LOG10(A27)-30-SUM(H$14:H$18)</f>
        <v>-8.1321251377534569</v>
      </c>
      <c r="I27" s="12">
        <v>-3.2383442628309922</v>
      </c>
      <c r="J27" s="12">
        <v>-8.1464894215948505</v>
      </c>
      <c r="K27" s="12"/>
      <c r="L27" s="12">
        <v>-8.1464894215948807</v>
      </c>
      <c r="M27" s="12">
        <v>-3.24</v>
      </c>
      <c r="N27" s="12">
        <v>-8.14</v>
      </c>
      <c r="O27" s="12">
        <v>-3.23</v>
      </c>
      <c r="P27" s="12">
        <v>-8.14</v>
      </c>
      <c r="Q27" s="12">
        <v>-3.2383442637395987</v>
      </c>
      <c r="R27" s="31">
        <v>-8.1464894225034357</v>
      </c>
      <c r="S27" s="12">
        <v>-3.92</v>
      </c>
      <c r="T27" s="12">
        <v>-8.83</v>
      </c>
      <c r="U27" s="12">
        <v>-3.2255369458995986</v>
      </c>
      <c r="V27" s="12">
        <v>-8.1336821046634853</v>
      </c>
      <c r="W27" s="12"/>
      <c r="X27" s="12">
        <v>-8.14</v>
      </c>
      <c r="Y27" s="12">
        <v>-3.24</v>
      </c>
      <c r="Z27" s="12">
        <v>-8.15</v>
      </c>
      <c r="AA27" s="12">
        <v>-3.220000000000022</v>
      </c>
      <c r="AB27" s="12">
        <v>-8.1321251377534569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-3.3080250524966925</v>
      </c>
      <c r="AP27" s="12">
        <f>AVERAGE(F27,J27,N27,P27,R27,T27,V27,X27,Z27,AB27,AD27,AF27,AH27,AJ27,AL27,AN27)</f>
        <v>-8.2090911224268694</v>
      </c>
      <c r="AQ27" s="12">
        <f t="shared" si="3"/>
        <v>0.21828665196575897</v>
      </c>
      <c r="AR27" s="12">
        <f t="shared" si="2"/>
        <v>0.20835008395329241</v>
      </c>
    </row>
    <row r="28" spans="1:44" s="18" customFormat="1" ht="15.75" thickBot="1">
      <c r="A28" s="30"/>
      <c r="C28" s="21"/>
      <c r="D28" s="33" t="s">
        <v>64</v>
      </c>
      <c r="E28" s="15">
        <f>ABS(E27-$AO$19)</f>
        <v>8.1222547247001398E-2</v>
      </c>
      <c r="F28" s="16">
        <f>ABS(F27-$AP$27)</f>
        <v>7.6965984673412535E-2</v>
      </c>
      <c r="G28" s="15">
        <f>ABS(G27-$AO$19)</f>
        <v>8.1222547247001398E-2</v>
      </c>
      <c r="H28" s="16">
        <f>ABS(H27-$AP$27)</f>
        <v>7.6965984673412535E-2</v>
      </c>
      <c r="I28" s="15">
        <f>ABS(I27-$AO$19)</f>
        <v>6.287828441603116E-2</v>
      </c>
      <c r="J28" s="16">
        <f>ABS(J27-$AP$27)</f>
        <v>6.2601700832018992E-2</v>
      </c>
      <c r="K28" s="15"/>
      <c r="L28" s="16">
        <f>ABS(L27-$AP$27)</f>
        <v>6.2601700831988794E-2</v>
      </c>
      <c r="M28" s="15">
        <v>0</v>
      </c>
      <c r="N28" s="16">
        <v>0.01</v>
      </c>
      <c r="O28" s="15">
        <f>ABS(O27-$AO$27)</f>
        <v>7.802505249669256E-2</v>
      </c>
      <c r="P28" s="16">
        <f>ABS(P27-$AP$27)</f>
        <v>6.9091122426868878E-2</v>
      </c>
      <c r="Q28" s="12"/>
      <c r="R28" s="31"/>
      <c r="S28" s="15">
        <f t="shared" ref="S28" si="10">ABS(S27-$AO$19)</f>
        <v>0.61877745275297658</v>
      </c>
      <c r="T28" s="16">
        <f t="shared" ref="T28" si="11">ABS(T27-$AP$27)</f>
        <v>0.62090887757313062</v>
      </c>
      <c r="U28" s="15">
        <f>ABS(U27-$AO$27)</f>
        <v>8.2488106597093935E-2</v>
      </c>
      <c r="V28" s="16">
        <f>ABS(V27-$AP$27)</f>
        <v>7.5409017763384156E-2</v>
      </c>
      <c r="W28" s="15"/>
      <c r="X28" s="16"/>
      <c r="Y28" s="15">
        <f>ABS(Y27-$AO$27)</f>
        <v>6.8025052496692329E-2</v>
      </c>
      <c r="Z28" s="16">
        <f>ABS(Z27-$AP$27)</f>
        <v>5.9091122426869092E-2</v>
      </c>
      <c r="AA28" s="17">
        <v>0.10691394138555799</v>
      </c>
      <c r="AB28" s="17">
        <v>0.10218442741490286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s="18" customFormat="1" ht="15.75" customHeight="1" thickBot="1">
      <c r="A29" s="30">
        <v>30</v>
      </c>
      <c r="C29" s="21" t="s">
        <v>32</v>
      </c>
      <c r="D29" s="34" t="s">
        <v>51</v>
      </c>
      <c r="E29" s="12">
        <f>E$11-E$13+E$12+198.6-60-SUM(E$14:E$18)</f>
        <v>-3.220000000000022</v>
      </c>
      <c r="F29" s="12">
        <f>F$11-F$13+F$12+198.6-10*LOG10(A29)-30-SUM(F$14:F$18)</f>
        <v>-6.3712125471966434</v>
      </c>
      <c r="G29" s="12">
        <f>G$11-G$13+G$12+198.6-60-SUM(G$14:G$18)</f>
        <v>-3.220000000000022</v>
      </c>
      <c r="H29" s="12">
        <f>H$11-H$13+H$12+198.6-10*LOG10(A29)-30-SUM(H$14:H$18)</f>
        <v>-6.3712125471966434</v>
      </c>
      <c r="I29" s="12">
        <v>-3.2383442628309922</v>
      </c>
      <c r="J29" s="12">
        <v>-6.385576831038037</v>
      </c>
      <c r="K29" s="12"/>
      <c r="L29" s="12"/>
      <c r="M29" s="12">
        <v>-3.24</v>
      </c>
      <c r="N29" s="12">
        <v>-6.38</v>
      </c>
      <c r="O29" s="12">
        <v>-3.23</v>
      </c>
      <c r="P29" s="12">
        <v>-6.38</v>
      </c>
      <c r="Q29" s="12">
        <v>-3.2383442637395987</v>
      </c>
      <c r="R29" s="31">
        <v>-6.3855768319466222</v>
      </c>
      <c r="S29" s="12">
        <v>-3.92</v>
      </c>
      <c r="T29" s="12">
        <v>-7.07</v>
      </c>
      <c r="U29" s="12">
        <v>-3.2255369458995986</v>
      </c>
      <c r="V29" s="12">
        <v>-6.3727695141066718</v>
      </c>
      <c r="W29" s="12"/>
      <c r="X29" s="12">
        <v>-6.38</v>
      </c>
      <c r="Y29" s="12">
        <v>-3.24</v>
      </c>
      <c r="Z29" s="12">
        <v>-6.39</v>
      </c>
      <c r="AA29" s="12">
        <v>-3.220000000000022</v>
      </c>
      <c r="AB29" s="12">
        <v>-6.3712125471966434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-3.3080250524966925</v>
      </c>
      <c r="AP29" s="12">
        <f>AVERAGE(F29,J29,N29,P29,R29,T29,V29,X29,Z29,AB29,AD29,AF29,AH29,AJ29,AL29,AN29)</f>
        <v>-6.4486348271484628</v>
      </c>
      <c r="AQ29" s="12">
        <f t="shared" si="3"/>
        <v>0.21828665196575897</v>
      </c>
      <c r="AR29" s="12">
        <f t="shared" si="2"/>
        <v>0.20852117566435852</v>
      </c>
    </row>
    <row r="30" spans="1:44" s="18" customFormat="1" ht="15.75" thickBot="1">
      <c r="A30" s="30"/>
      <c r="C30" s="21"/>
      <c r="D30" s="33" t="s">
        <v>64</v>
      </c>
      <c r="E30" s="15">
        <f>ABS(E29-$AO$19)</f>
        <v>8.1222547247001398E-2</v>
      </c>
      <c r="F30" s="16">
        <f>ABS(F29-$AP$29)</f>
        <v>7.7422279951819384E-2</v>
      </c>
      <c r="G30" s="15">
        <f>ABS(G29-$AO$19)</f>
        <v>8.1222547247001398E-2</v>
      </c>
      <c r="H30" s="16">
        <f>ABS(H29-$AP$29)</f>
        <v>7.7422279951819384E-2</v>
      </c>
      <c r="I30" s="15">
        <f>ABS(I29-$AO$19)</f>
        <v>6.287828441603116E-2</v>
      </c>
      <c r="J30" s="16">
        <f>ABS(J29-$AP$29)</f>
        <v>6.305799611042584E-2</v>
      </c>
      <c r="K30" s="15"/>
      <c r="L30" s="16"/>
      <c r="M30" s="15">
        <v>0</v>
      </c>
      <c r="N30" s="16">
        <v>0</v>
      </c>
      <c r="O30" s="15">
        <f>ABS(O29-$AO$29)</f>
        <v>7.802505249669256E-2</v>
      </c>
      <c r="P30" s="16">
        <f>ABS(P29-$AP$29)</f>
        <v>6.8634827148462918E-2</v>
      </c>
      <c r="Q30" s="12"/>
      <c r="R30" s="31"/>
      <c r="S30" s="15">
        <f t="shared" ref="S30" si="12">ABS(S29-$AO$19)</f>
        <v>0.61877745275297658</v>
      </c>
      <c r="T30" s="16">
        <f t="shared" ref="T30" si="13">ABS(T29-$AP$29)</f>
        <v>0.62136517285153747</v>
      </c>
      <c r="U30" s="15">
        <f>ABS(U29-$AO$29)</f>
        <v>8.2488106597093935E-2</v>
      </c>
      <c r="V30" s="16">
        <f>ABS(V29-$AP$29)</f>
        <v>7.5865313041791005E-2</v>
      </c>
      <c r="W30" s="15"/>
      <c r="X30" s="16"/>
      <c r="Y30" s="15">
        <f>ABS(Y29-$AO$29)</f>
        <v>6.8025052496692329E-2</v>
      </c>
      <c r="Z30" s="16">
        <f>ABS(Z29-$AP$29)</f>
        <v>5.8634827148463131E-2</v>
      </c>
      <c r="AA30" s="17">
        <v>0.10691394138555799</v>
      </c>
      <c r="AB30" s="17">
        <v>0.10269142216868765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s="18" customFormat="1" ht="15.75" customHeight="1" thickBot="1">
      <c r="A31" s="30">
        <v>15</v>
      </c>
      <c r="C31" s="21" t="s">
        <v>32</v>
      </c>
      <c r="D31" s="34" t="s">
        <v>52</v>
      </c>
      <c r="E31" s="12">
        <f>E$11-E$13+E$12+198.6-60-SUM(E$14:E$18)</f>
        <v>-3.220000000000022</v>
      </c>
      <c r="F31" s="12">
        <f>F$11-F$13+F$12+198.6-10*LOG10(A31)-30-SUM(F$14:F$18)</f>
        <v>-3.3609125905568309</v>
      </c>
      <c r="G31" s="12">
        <f>G$11-G$13+G$12+198.6-60-SUM(G$14:G$18)</f>
        <v>-3.220000000000022</v>
      </c>
      <c r="H31" s="12">
        <f>H$11-H$13+H$12+198.6-10*LOG10(A31)-30-SUM(H$14:H$18)</f>
        <v>-3.3609125905568309</v>
      </c>
      <c r="I31" s="12">
        <v>-3.2383442628309922</v>
      </c>
      <c r="J31" s="12">
        <v>-3.3752768743982244</v>
      </c>
      <c r="K31" s="12"/>
      <c r="L31" s="12">
        <v>-3.3752768743982502</v>
      </c>
      <c r="M31" s="12">
        <v>-3.24</v>
      </c>
      <c r="N31" s="12">
        <v>-3.37</v>
      </c>
      <c r="O31" s="12">
        <v>-3.23</v>
      </c>
      <c r="P31" s="12">
        <v>-3.37</v>
      </c>
      <c r="Q31" s="12">
        <v>-3.2383442637395987</v>
      </c>
      <c r="R31" s="31">
        <v>-3.3752768753068096</v>
      </c>
      <c r="S31" s="12">
        <v>-3.92</v>
      </c>
      <c r="T31" s="12">
        <v>-4.0599999999999996</v>
      </c>
      <c r="U31" s="12">
        <v>-3.2255369458995986</v>
      </c>
      <c r="V31" s="12">
        <v>-3.3624695574668593</v>
      </c>
      <c r="W31" s="12"/>
      <c r="X31" s="12">
        <v>-3.36</v>
      </c>
      <c r="Y31" s="12">
        <v>-3.24</v>
      </c>
      <c r="Z31" s="12">
        <v>-3.38</v>
      </c>
      <c r="AA31" s="12">
        <v>-3.220000000000022</v>
      </c>
      <c r="AB31" s="12">
        <v>-3.3609125905568309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-3.3080250524966925</v>
      </c>
      <c r="AP31" s="12">
        <f>AVERAGE(F31,J31,N31,P31,R31,T31,V31,X31,Z31,AB31,AD31,AF31,AH31,AJ31,AL31,AN31)</f>
        <v>-3.437484848828555</v>
      </c>
      <c r="AQ31" s="12">
        <f t="shared" si="3"/>
        <v>0.21828665196575897</v>
      </c>
      <c r="AR31" s="12">
        <f t="shared" si="2"/>
        <v>0.20889370375285063</v>
      </c>
    </row>
    <row r="32" spans="1:44" s="18" customFormat="1" ht="15.75" thickBot="1">
      <c r="A32" s="30"/>
      <c r="C32" s="21"/>
      <c r="D32" s="33" t="s">
        <v>64</v>
      </c>
      <c r="E32" s="15">
        <f>ABS(E31-$AO$19)</f>
        <v>8.1222547247001398E-2</v>
      </c>
      <c r="F32" s="16">
        <f>ABS(F31-$AP$31)</f>
        <v>7.6572258271724092E-2</v>
      </c>
      <c r="G32" s="15">
        <f>ABS(G31-$AO$19)</f>
        <v>8.1222547247001398E-2</v>
      </c>
      <c r="H32" s="16">
        <f>ABS(H31-$AP$31)</f>
        <v>7.6572258271724092E-2</v>
      </c>
      <c r="I32" s="15">
        <f>ABS(I31-$AO$19)</f>
        <v>6.287828441603116E-2</v>
      </c>
      <c r="J32" s="16">
        <f>ABS(J31-$AP$31)</f>
        <v>6.2207974430330548E-2</v>
      </c>
      <c r="K32" s="15"/>
      <c r="L32" s="16">
        <f>ABS(L31-$AP$31)</f>
        <v>6.2207974430304791E-2</v>
      </c>
      <c r="M32" s="15">
        <v>0</v>
      </c>
      <c r="N32" s="16">
        <v>0</v>
      </c>
      <c r="O32" s="15">
        <f>ABS(O31-$AO$31)</f>
        <v>7.802505249669256E-2</v>
      </c>
      <c r="P32" s="16">
        <f>ABS(P31-$AP$31)</f>
        <v>6.7484848828554878E-2</v>
      </c>
      <c r="Q32" s="12"/>
      <c r="R32" s="31"/>
      <c r="S32" s="15">
        <f t="shared" ref="S32" si="14">ABS(S31-$AO$19)</f>
        <v>0.61877745275297658</v>
      </c>
      <c r="T32" s="16">
        <f t="shared" ref="T32" si="15">ABS(T31-$AP$31)</f>
        <v>0.62251515117144463</v>
      </c>
      <c r="U32" s="15">
        <f>ABS(U31-$AO$31)</f>
        <v>8.2488106597093935E-2</v>
      </c>
      <c r="V32" s="16">
        <f>ABS(V31-$AP$31)</f>
        <v>7.5015291361695713E-2</v>
      </c>
      <c r="W32" s="15"/>
      <c r="X32" s="16"/>
      <c r="Y32" s="15">
        <f>ABS(Y31-$AO$31)</f>
        <v>6.8025052496692329E-2</v>
      </c>
      <c r="Z32" s="16">
        <f>ABS(Z31-$AP$31)</f>
        <v>5.7484848828555091E-2</v>
      </c>
      <c r="AA32" s="17">
        <v>0.10691394138555799</v>
      </c>
      <c r="AB32" s="17">
        <v>0.10174695363524933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s="18" customFormat="1" ht="15.75" customHeight="1" thickBot="1">
      <c r="A33" s="30">
        <v>3.75</v>
      </c>
      <c r="C33" s="21" t="s">
        <v>32</v>
      </c>
      <c r="D33" s="34" t="s">
        <v>53</v>
      </c>
      <c r="E33" s="12">
        <f>E$11-E$13+E$12+198.6-60-SUM(E$14:E$18)</f>
        <v>-3.220000000000022</v>
      </c>
      <c r="F33" s="12">
        <f>F$11-F$13+F$12+198.6-10*LOG10(A33)-30-SUM(F$14:F$18)</f>
        <v>2.6596873227227942</v>
      </c>
      <c r="G33" s="12">
        <f>G$11-G$13+G$12+198.6-60-SUM(G$14:G$18)</f>
        <v>-3.220000000000022</v>
      </c>
      <c r="H33" s="12">
        <f>H$11-H$13+H$12+198.6-10*LOG10(A33)-30-SUM(H$14:H$18)</f>
        <v>2.6596873227227942</v>
      </c>
      <c r="I33" s="12">
        <v>-3.2383442628309922</v>
      </c>
      <c r="J33" s="12">
        <v>2.6453230388814006</v>
      </c>
      <c r="K33" s="12"/>
      <c r="L33" s="12">
        <v>2.64532303888137</v>
      </c>
      <c r="M33" s="12">
        <v>-3.24</v>
      </c>
      <c r="N33" s="12">
        <v>2.65</v>
      </c>
      <c r="O33" s="12">
        <v>-3.23</v>
      </c>
      <c r="P33" s="12">
        <v>2.65</v>
      </c>
      <c r="Q33" s="12">
        <v>-3.2383442637395987</v>
      </c>
      <c r="R33" s="31">
        <v>2.6453230379728154</v>
      </c>
      <c r="S33" s="12">
        <v>-3.92</v>
      </c>
      <c r="T33" s="12">
        <v>1.96</v>
      </c>
      <c r="U33" s="12">
        <v>-3.2255369458995986</v>
      </c>
      <c r="V33" s="12">
        <v>2.6581303558127658</v>
      </c>
      <c r="W33" s="12"/>
      <c r="X33" s="12">
        <v>2.66</v>
      </c>
      <c r="Y33" s="12">
        <v>-3.24</v>
      </c>
      <c r="Z33" s="12">
        <v>2.64</v>
      </c>
      <c r="AA33" s="12">
        <v>-3.220000000000022</v>
      </c>
      <c r="AB33" s="12">
        <v>2.6596873227227942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-3.3080250524966925</v>
      </c>
      <c r="AP33" s="12">
        <f>AVERAGE(F33,J33,N33,P33,R33,T33,V33,X33,Z33,AB33,AD33,AF33,AH33,AJ33,AL33,AN33)</f>
        <v>2.5828151078112569</v>
      </c>
      <c r="AQ33" s="12">
        <f t="shared" si="3"/>
        <v>0.21828665196575897</v>
      </c>
      <c r="AR33" s="12">
        <f t="shared" si="2"/>
        <v>0.2090051594137998</v>
      </c>
    </row>
    <row r="34" spans="1:44" s="18" customFormat="1" ht="15.75" thickBot="1">
      <c r="C34" s="21"/>
      <c r="D34" s="33" t="s">
        <v>64</v>
      </c>
      <c r="E34" s="15">
        <f>ABS(E33-$AO$19)</f>
        <v>8.1222547247001398E-2</v>
      </c>
      <c r="F34" s="16">
        <f>ABS(F33-$AP$33)</f>
        <v>7.6872214911537284E-2</v>
      </c>
      <c r="G34" s="15">
        <f>ABS(G33-$AO$19)</f>
        <v>8.1222547247001398E-2</v>
      </c>
      <c r="H34" s="16">
        <f>ABS(H33-$AP$33)</f>
        <v>7.6872214911537284E-2</v>
      </c>
      <c r="I34" s="15">
        <f>ABS(I33-$AO$19)</f>
        <v>6.287828441603116E-2</v>
      </c>
      <c r="J34" s="16">
        <f>ABS(J33-$AP$33)</f>
        <v>6.2507931070143741E-2</v>
      </c>
      <c r="K34" s="15"/>
      <c r="L34" s="16">
        <f>ABS(L33-$AP$33)</f>
        <v>6.2507931070113099E-2</v>
      </c>
      <c r="M34" s="15">
        <v>0</v>
      </c>
      <c r="N34" s="16">
        <v>0</v>
      </c>
      <c r="O34" s="15">
        <f>ABS(O33-$AO$33)</f>
        <v>7.802505249669256E-2</v>
      </c>
      <c r="P34" s="16">
        <f>ABS(P33-$AP$33)</f>
        <v>6.7184892188743017E-2</v>
      </c>
      <c r="Q34" s="15"/>
      <c r="R34" s="16"/>
      <c r="S34" s="15">
        <f t="shared" ref="S34" si="16">ABS(S33-$AO$19)</f>
        <v>0.61877745275297658</v>
      </c>
      <c r="T34" s="16">
        <f t="shared" ref="T34" si="17">ABS(T33-$AP$33)</f>
        <v>0.62281510781125693</v>
      </c>
      <c r="U34" s="15">
        <f>ABS(U33-$AO$33)</f>
        <v>8.2488106597093935E-2</v>
      </c>
      <c r="V34" s="16">
        <f>ABS(V33-$AP$33)</f>
        <v>7.5315248001508905E-2</v>
      </c>
      <c r="W34" s="15"/>
      <c r="X34" s="16"/>
      <c r="Y34" s="15">
        <f>ABS(Y33-$AO$33)</f>
        <v>6.8025052496692329E-2</v>
      </c>
      <c r="Z34" s="16">
        <f>ABS(Z33-$AP$33)</f>
        <v>5.718489218874323E-2</v>
      </c>
      <c r="AA34" s="17">
        <v>0.10691394138555799</v>
      </c>
      <c r="AB34" s="17">
        <v>0.10208023879059658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  <c r="M35" s="14"/>
      <c r="N35" s="14"/>
      <c r="O35" s="14"/>
      <c r="P35" s="14"/>
      <c r="Q35" s="14"/>
    </row>
    <row r="36" spans="1:44">
      <c r="C36" s="14"/>
      <c r="D36" s="14"/>
      <c r="E36" s="14"/>
      <c r="F36" s="14"/>
      <c r="I36" s="14"/>
      <c r="J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ht="15">
      <c r="C37" s="14"/>
      <c r="D37" s="14"/>
      <c r="E37" s="14"/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4">
      <c r="C38" s="14"/>
      <c r="D38" s="14"/>
      <c r="E38" s="14"/>
      <c r="F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</sheetData>
  <mergeCells count="20">
    <mergeCell ref="Y8:Z8"/>
    <mergeCell ref="W8:X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  <mergeCell ref="U8:V8"/>
    <mergeCell ref="Q8:R8"/>
    <mergeCell ref="I8:J8"/>
    <mergeCell ref="M8:N8"/>
    <mergeCell ref="E8:F8"/>
    <mergeCell ref="O8:P8"/>
    <mergeCell ref="K8:L8"/>
    <mergeCell ref="G8:H8"/>
    <mergeCell ref="S8:T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R37"/>
  <sheetViews>
    <sheetView topLeftCell="H1" zoomScale="85" zoomScaleNormal="85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2" spans="4:44" ht="13.5" thickBot="1"/>
    <row r="3" spans="4:44" ht="13.5" thickBot="1">
      <c r="G3" s="29"/>
    </row>
    <row r="4" spans="4:44" ht="13.5" thickBot="1">
      <c r="D4" s="28" t="s">
        <v>55</v>
      </c>
    </row>
    <row r="7" spans="4:44" ht="13.5" customHeight="1" thickBot="1"/>
    <row r="8" spans="4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1" t="s">
        <v>91</v>
      </c>
      <c r="AD8" s="43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12">
        <v>70</v>
      </c>
      <c r="F11" s="12">
        <v>23</v>
      </c>
      <c r="G11" s="12">
        <v>70</v>
      </c>
      <c r="H11" s="12">
        <v>23</v>
      </c>
      <c r="I11" s="12">
        <v>70</v>
      </c>
      <c r="J11" s="12">
        <v>23</v>
      </c>
      <c r="K11" s="12">
        <v>70</v>
      </c>
      <c r="L11" s="12">
        <v>23</v>
      </c>
      <c r="M11" s="12">
        <v>70</v>
      </c>
      <c r="N11" s="12">
        <v>23</v>
      </c>
      <c r="O11" s="12">
        <v>70</v>
      </c>
      <c r="P11" s="12">
        <v>23</v>
      </c>
      <c r="Q11" s="31">
        <v>70</v>
      </c>
      <c r="R11" s="31">
        <v>23</v>
      </c>
      <c r="S11" s="12">
        <v>70</v>
      </c>
      <c r="T11" s="12">
        <v>23</v>
      </c>
      <c r="U11" s="12">
        <v>70</v>
      </c>
      <c r="V11" s="12">
        <v>23</v>
      </c>
      <c r="W11" s="12">
        <v>70</v>
      </c>
      <c r="X11" s="12">
        <v>23</v>
      </c>
      <c r="Y11" s="12">
        <v>70</v>
      </c>
      <c r="Z11" s="12">
        <v>23</v>
      </c>
      <c r="AA11" s="12">
        <v>70</v>
      </c>
      <c r="AB11" s="12">
        <v>23</v>
      </c>
      <c r="AC11" s="12">
        <v>70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70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37">
        <v>-31.62397997898956</v>
      </c>
      <c r="V12" s="12">
        <v>1.1000000000000001</v>
      </c>
      <c r="W12" s="12">
        <v>-31.62</v>
      </c>
      <c r="X12" s="12">
        <v>1.1000000000000001</v>
      </c>
      <c r="Y12" s="12">
        <v>-31.62</v>
      </c>
      <c r="Z12" s="12">
        <v>1.1000000000000001</v>
      </c>
      <c r="AA12" s="12">
        <v>-31.62</v>
      </c>
      <c r="AB12" s="12">
        <v>1.1000000000000001</v>
      </c>
      <c r="AC12" s="12">
        <v>-31.623979978989599</v>
      </c>
      <c r="AD12" s="12">
        <v>1.1000000000000001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1.0999999999999999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2.3191802605775069E-16</v>
      </c>
    </row>
    <row r="13" spans="4:44" ht="15.75" customHeight="1" thickBot="1">
      <c r="D13" s="34" t="s">
        <v>25</v>
      </c>
      <c r="E13" s="31">
        <v>165.09</v>
      </c>
      <c r="F13" s="12">
        <v>165.09</v>
      </c>
      <c r="G13" s="31">
        <v>165.09</v>
      </c>
      <c r="H13" s="12">
        <v>165.09</v>
      </c>
      <c r="I13" s="12">
        <v>165.10710227022162</v>
      </c>
      <c r="J13" s="12">
        <v>165.10710227022162</v>
      </c>
      <c r="K13" s="12">
        <v>165.10710227022199</v>
      </c>
      <c r="L13" s="12">
        <v>165.10710227022199</v>
      </c>
      <c r="M13" s="31">
        <v>165.11</v>
      </c>
      <c r="N13" s="31">
        <v>165.11</v>
      </c>
      <c r="O13" s="12">
        <v>165.10410272801971</v>
      </c>
      <c r="P13" s="12">
        <v>165.10410272801971</v>
      </c>
      <c r="Q13" s="31">
        <v>165.10710234838339</v>
      </c>
      <c r="R13" s="31">
        <v>165.10710234838339</v>
      </c>
      <c r="S13" s="12">
        <v>165.10710227022199</v>
      </c>
      <c r="T13" s="12">
        <v>165.10710227022199</v>
      </c>
      <c r="U13" s="12">
        <v>165.1123</v>
      </c>
      <c r="V13" s="12">
        <v>165.1123</v>
      </c>
      <c r="W13" s="12">
        <v>165.10710227022199</v>
      </c>
      <c r="X13" s="12">
        <v>165.10710227022199</v>
      </c>
      <c r="Y13" s="12">
        <v>165.11</v>
      </c>
      <c r="Z13" s="12">
        <v>165.11</v>
      </c>
      <c r="AA13" s="12">
        <v>165.09</v>
      </c>
      <c r="AB13" s="12">
        <v>165.09</v>
      </c>
      <c r="AC13" s="12">
        <v>165.11</v>
      </c>
      <c r="AD13" s="12">
        <v>165.11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165.10498289882437</v>
      </c>
      <c r="AP13" s="12">
        <f t="shared" si="1"/>
        <v>165.10498289882437</v>
      </c>
      <c r="AQ13" s="12">
        <f t="shared" ref="AQ13:AQ33" si="3">_xlfn.STDEV.S(E13,G13,I13,M13,O13,Q13,S13,U13,W13,Y13,AA13,AC13,AE13,AG13,AI13,AK13,AM13)</f>
        <v>8.5416112743764271E-3</v>
      </c>
      <c r="AR13" s="12">
        <f t="shared" si="2"/>
        <v>8.5416112743764271E-3</v>
      </c>
    </row>
    <row r="14" spans="4:44" ht="15.75" customHeight="1" thickBot="1">
      <c r="D14" s="34" t="s">
        <v>26</v>
      </c>
      <c r="E14" s="12">
        <v>0.1</v>
      </c>
      <c r="F14" s="12">
        <v>0.2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7.4559130014968916E-2</v>
      </c>
      <c r="P14" s="12">
        <v>7.4559130014968916E-2</v>
      </c>
      <c r="Q14" s="31">
        <v>7.8994078783134788E-2</v>
      </c>
      <c r="R14" s="31">
        <v>7.8994078783134788E-2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0.2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9.3959382618009415E-2</v>
      </c>
      <c r="AP14" s="12">
        <f t="shared" si="1"/>
        <v>0.11214120079982762</v>
      </c>
      <c r="AQ14" s="12">
        <f t="shared" si="3"/>
        <v>3.2185073389614648E-2</v>
      </c>
      <c r="AR14" s="12">
        <f t="shared" si="2"/>
        <v>4.9490949414505214E-2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3.5899999999999856</v>
      </c>
      <c r="F19" s="12">
        <f>F$11-F$13+F$12+198.6-10*LOG10(A19)-30-SUM(F$14:F$18)</f>
        <v>-14.124237554869515</v>
      </c>
      <c r="G19" s="12">
        <f>G$11-G$13+G$12+198.6-60-SUM(G$14:G$18)</f>
        <v>3.489999999999986</v>
      </c>
      <c r="H19" s="12">
        <f>H$11-H$13+H$12+198.6-10*LOG10(A19)-30-SUM(H$14:H$18)</f>
        <v>-14.124237554869515</v>
      </c>
      <c r="I19" s="12">
        <v>3.5689177507888132</v>
      </c>
      <c r="J19" s="12">
        <v>-14.041339825091114</v>
      </c>
      <c r="K19" s="12"/>
      <c r="L19" s="12"/>
      <c r="M19" s="12">
        <v>3.56</v>
      </c>
      <c r="N19" s="12">
        <v>-14.04</v>
      </c>
      <c r="O19" s="12">
        <v>3.6</v>
      </c>
      <c r="P19" s="12">
        <v>-14</v>
      </c>
      <c r="Q19" s="12">
        <v>3.58992359384388</v>
      </c>
      <c r="R19" s="31">
        <v>-14.02033398203605</v>
      </c>
      <c r="S19" s="12">
        <v>3.58</v>
      </c>
      <c r="T19" s="12">
        <v>-14.03</v>
      </c>
      <c r="U19" s="12">
        <v>3.5637200210104112</v>
      </c>
      <c r="V19" s="12">
        <v>-14.046537554869516</v>
      </c>
      <c r="W19" s="12">
        <v>3.57</v>
      </c>
      <c r="X19" s="12"/>
      <c r="Y19" s="12">
        <v>3.57</v>
      </c>
      <c r="Z19" s="12">
        <v>-14.04</v>
      </c>
      <c r="AA19" s="12">
        <v>3.5899999999999856</v>
      </c>
      <c r="AB19" s="12">
        <v>-14.124237554869515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3.5782561365643075</v>
      </c>
      <c r="AP19" s="12">
        <f t="shared" si="1"/>
        <v>-14.051854052415079</v>
      </c>
      <c r="AQ19" s="12">
        <f t="shared" si="3"/>
        <v>2.9558353427566443E-2</v>
      </c>
      <c r="AR19" s="12">
        <f t="shared" si="2"/>
        <v>4.6873334726181042E-2</v>
      </c>
    </row>
    <row r="20" spans="1:44" ht="15.75" thickBot="1">
      <c r="A20" s="30"/>
      <c r="D20" s="33" t="s">
        <v>64</v>
      </c>
      <c r="E20" s="15">
        <f>ABS(E19-$AO$19)</f>
        <v>1.1743863435678126E-2</v>
      </c>
      <c r="F20" s="16">
        <f>ABS(F19-$AP$19)</f>
        <v>7.23835024544357E-2</v>
      </c>
      <c r="G20" s="15">
        <f>ABS(G19-$AO$19)</f>
        <v>8.8256136564321519E-2</v>
      </c>
      <c r="H20" s="16">
        <f>ABS(H19-$AP$19)</f>
        <v>7.23835024544357E-2</v>
      </c>
      <c r="I20" s="15">
        <f>ABS(I19-$AO$19)</f>
        <v>9.3383857754942845E-3</v>
      </c>
      <c r="J20" s="16">
        <f>ABS(J19-$AP$19)</f>
        <v>1.0514227323964676E-2</v>
      </c>
      <c r="K20" s="15"/>
      <c r="L20" s="16"/>
      <c r="M20" s="15">
        <v>0.01</v>
      </c>
      <c r="N20" s="16">
        <v>0.03</v>
      </c>
      <c r="O20" s="15">
        <f>ABS(O19-$AO$19)</f>
        <v>2.1743863435692568E-2</v>
      </c>
      <c r="P20" s="16">
        <f>ABS(P19-$AP$19)</f>
        <v>5.1854052415079011E-2</v>
      </c>
      <c r="Q20" s="12"/>
      <c r="R20" s="31"/>
      <c r="S20" s="15">
        <f t="shared" ref="S20" si="4">ABS(S19-$AO$19)</f>
        <v>1.7438634356925498E-3</v>
      </c>
      <c r="T20" s="16">
        <f t="shared" ref="T20" si="5">ABS(T19-$AP$19)</f>
        <v>2.185405241507965E-2</v>
      </c>
      <c r="U20" s="15">
        <f>ABS(U19-$AO$19)</f>
        <v>1.4536115553896334E-2</v>
      </c>
      <c r="V20" s="16">
        <f>ABS(V19-$AP$19)</f>
        <v>5.3164975455626262E-3</v>
      </c>
      <c r="W20" s="15"/>
      <c r="X20" s="16"/>
      <c r="Y20" s="15">
        <f>ABS(Y19-$AO$19)</f>
        <v>8.2561365643076812E-3</v>
      </c>
      <c r="Z20" s="16">
        <f>ABS(Z19-$AP$19)</f>
        <v>1.1854052415079863E-2</v>
      </c>
      <c r="AA20" s="17">
        <v>5.5840151738135724E-2</v>
      </c>
      <c r="AB20" s="17">
        <v>0.15893144026123984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3.5899999999999856</v>
      </c>
      <c r="F21" s="12">
        <f>F$11-F$13+F$12+198.6-10*LOG10(A21)-30-SUM(F$14:F$18)</f>
        <v>-9.3530250076728922</v>
      </c>
      <c r="G21" s="12">
        <f>G$11-G$13+G$12+198.6-60-SUM(G$14:G$18)</f>
        <v>3.489999999999986</v>
      </c>
      <c r="H21" s="12">
        <f>H$11-H$13+H$12+198.6-10*LOG10(A21)-30-SUM(H$14:H$18)</f>
        <v>-9.3530250076728922</v>
      </c>
      <c r="I21" s="12">
        <v>3.5689177507888132</v>
      </c>
      <c r="J21" s="12">
        <v>-9.2701272778944883</v>
      </c>
      <c r="K21" s="12"/>
      <c r="L21" s="12"/>
      <c r="M21" s="12">
        <v>3.56</v>
      </c>
      <c r="N21" s="12">
        <v>-9.27</v>
      </c>
      <c r="O21" s="12">
        <v>3.6</v>
      </c>
      <c r="P21" s="12">
        <v>-9.1999999999999993</v>
      </c>
      <c r="Q21" s="12">
        <v>3.5899235938438778</v>
      </c>
      <c r="R21" s="31">
        <v>-9.2491214348394237</v>
      </c>
      <c r="S21" s="12">
        <v>3.58</v>
      </c>
      <c r="T21" s="12">
        <v>-9.25</v>
      </c>
      <c r="U21" s="12">
        <v>3.5637200210104112</v>
      </c>
      <c r="V21" s="12">
        <v>-9.2753250076728904</v>
      </c>
      <c r="W21" s="12"/>
      <c r="X21" s="12">
        <v>-9.26</v>
      </c>
      <c r="Y21" s="12">
        <v>3.57</v>
      </c>
      <c r="Z21" s="12">
        <v>-9.27</v>
      </c>
      <c r="AA21" s="12">
        <v>3.5899999999999856</v>
      </c>
      <c r="AB21" s="12">
        <v>-9.3530250076728922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3.5791734850714523</v>
      </c>
      <c r="AP21" s="12">
        <f>AVERAGE(F21,J21,N21,P21,R21,T21,V21,X21,Z21,AB21,AD21,AF21,AH21,AJ21,AL21,AN21)</f>
        <v>-9.275062373575258</v>
      </c>
      <c r="AQ21" s="12">
        <f t="shared" si="3"/>
        <v>3.1157133892802051E-2</v>
      </c>
      <c r="AR21" s="12">
        <f t="shared" si="2"/>
        <v>4.9919860898656465E-2</v>
      </c>
    </row>
    <row r="22" spans="1:44" ht="15.75" thickBot="1">
      <c r="A22" s="30"/>
      <c r="D22" s="33" t="s">
        <v>64</v>
      </c>
      <c r="E22" s="15">
        <f>ABS(E21-$AO$19)</f>
        <v>1.1743863435678126E-2</v>
      </c>
      <c r="F22" s="16">
        <f>ABS(F21-$AP$21)</f>
        <v>7.7962634097634265E-2</v>
      </c>
      <c r="G22" s="15">
        <f>ABS(G21-$AO$19)</f>
        <v>8.8256136564321519E-2</v>
      </c>
      <c r="H22" s="16">
        <f>ABS(H21-$AP$21)</f>
        <v>7.7962634097634265E-2</v>
      </c>
      <c r="I22" s="15">
        <f>ABS(I21-$AO$19)</f>
        <v>9.3383857754942845E-3</v>
      </c>
      <c r="J22" s="16">
        <f>ABS(J21-$AP$21)</f>
        <v>4.9350956807696633E-3</v>
      </c>
      <c r="K22" s="15"/>
      <c r="L22" s="16"/>
      <c r="M22" s="15">
        <v>0.01</v>
      </c>
      <c r="N22" s="16">
        <v>0.03</v>
      </c>
      <c r="O22" s="15">
        <f>ABS(O21-$AO$21)</f>
        <v>2.0826514928547812E-2</v>
      </c>
      <c r="P22" s="16">
        <f>ABS(P21-$AP$21)</f>
        <v>7.506237357525869E-2</v>
      </c>
      <c r="Q22" s="12"/>
      <c r="R22" s="31"/>
      <c r="S22" s="15">
        <f t="shared" ref="S22" si="6">ABS(S21-$AO$19)</f>
        <v>1.7438634356925498E-3</v>
      </c>
      <c r="T22" s="16">
        <f t="shared" ref="T22" si="7">ABS(T21-$AP$21)</f>
        <v>2.5062373575257979E-2</v>
      </c>
      <c r="U22" s="15">
        <f>ABS(U21-$AO$21)</f>
        <v>1.5453464061041089E-2</v>
      </c>
      <c r="V22" s="16">
        <f>ABS(V21-$AP$21)</f>
        <v>2.6263409763238599E-4</v>
      </c>
      <c r="W22" s="16"/>
      <c r="X22" s="16"/>
      <c r="Y22" s="15">
        <f>ABS(Y21-$AO$21)</f>
        <v>9.1734850714524363E-3</v>
      </c>
      <c r="Z22" s="16">
        <f>ABS(Z21-$AP$21)</f>
        <v>5.0623735752584054E-3</v>
      </c>
      <c r="AA22" s="17">
        <v>5.5840151738135724E-2</v>
      </c>
      <c r="AB22" s="17">
        <v>0.15551403788625962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3.5899999999999856</v>
      </c>
      <c r="F23" s="12">
        <f>F$11-F$13+F$12+198.6-10*LOG10(A23)-30-SUM(F$14:F$18)</f>
        <v>-6.3427250510330797</v>
      </c>
      <c r="G23" s="12">
        <f>G$11-G$13+G$12+198.6-60-SUM(G$14:G$18)</f>
        <v>3.489999999999986</v>
      </c>
      <c r="H23" s="12">
        <f>H$11-H$13+H$12+198.6-10*LOG10(A23)-30-SUM(H$14:H$18)</f>
        <v>-6.3427250510330797</v>
      </c>
      <c r="I23" s="12">
        <v>3.5689177507888132</v>
      </c>
      <c r="J23" s="12">
        <v>-6.2598273212546758</v>
      </c>
      <c r="K23" s="12">
        <v>3.5689177507887999</v>
      </c>
      <c r="L23" s="12">
        <v>-6.2598273212546998</v>
      </c>
      <c r="M23" s="12">
        <v>3.56</v>
      </c>
      <c r="N23" s="12">
        <v>-6.26</v>
      </c>
      <c r="O23" s="12">
        <v>3.6</v>
      </c>
      <c r="P23" s="12">
        <v>-6.23</v>
      </c>
      <c r="Q23" s="12">
        <v>3.5899235938438778</v>
      </c>
      <c r="R23" s="31">
        <v>-6.2388214781996112</v>
      </c>
      <c r="S23" s="12">
        <v>3.58</v>
      </c>
      <c r="T23" s="12">
        <v>-6.24</v>
      </c>
      <c r="U23" s="12">
        <v>3.5637200210104112</v>
      </c>
      <c r="V23" s="12">
        <v>-6.2650250510330849</v>
      </c>
      <c r="W23" s="12"/>
      <c r="X23" s="12">
        <v>-6.25</v>
      </c>
      <c r="Y23" s="12">
        <v>3.57</v>
      </c>
      <c r="Z23" s="12">
        <v>-6.26</v>
      </c>
      <c r="AA23" s="12">
        <v>3.5899999999999856</v>
      </c>
      <c r="AB23" s="12">
        <v>-6.3427250510330797</v>
      </c>
      <c r="AC23" s="12">
        <v>3.64</v>
      </c>
      <c r="AD23" s="12">
        <v>-6.26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3.5852561365643068</v>
      </c>
      <c r="AP23" s="12">
        <f>AVERAGE(F23,J23,N23,P23,R23,T23,V23,X23,Z23,AB23,AD23,AF23,AH23,AJ23,AL23,AN23)</f>
        <v>-6.2681021775048666</v>
      </c>
      <c r="AQ23" s="12">
        <f t="shared" si="3"/>
        <v>3.627521030806187E-2</v>
      </c>
      <c r="AR23" s="12">
        <f t="shared" si="2"/>
        <v>4.2579451165689508E-2</v>
      </c>
    </row>
    <row r="24" spans="1:44" ht="15.75" thickBot="1">
      <c r="A24" s="30"/>
      <c r="D24" s="33" t="s">
        <v>64</v>
      </c>
      <c r="E24" s="15">
        <f>ABS(E23-$AO$19)</f>
        <v>1.1743863435678126E-2</v>
      </c>
      <c r="F24" s="16">
        <f>ABS(F23-$AP$23)</f>
        <v>7.4622873528213063E-2</v>
      </c>
      <c r="G24" s="15">
        <f>ABS(G23-$AO$19)</f>
        <v>8.8256136564321519E-2</v>
      </c>
      <c r="H24" s="16">
        <f>ABS(H23-$AP$23)</f>
        <v>7.4622873528213063E-2</v>
      </c>
      <c r="I24" s="15">
        <f>ABS(I23-$AO$19)</f>
        <v>9.3383857754942845E-3</v>
      </c>
      <c r="J24" s="16">
        <f>ABS(J23-$AP$23)</f>
        <v>8.2748562501908651E-3</v>
      </c>
      <c r="K24" s="15">
        <f>ABS(K23-$AO$19)</f>
        <v>9.3383857755076072E-3</v>
      </c>
      <c r="L24" s="16">
        <f>ABS(L23-$AP$23)</f>
        <v>8.2748562501668843E-3</v>
      </c>
      <c r="M24" s="15">
        <v>0.01</v>
      </c>
      <c r="N24" s="16">
        <v>0.03</v>
      </c>
      <c r="O24" s="15">
        <f>ABS(O23-$AO$23)</f>
        <v>1.4743863435693338E-2</v>
      </c>
      <c r="P24" s="16">
        <f>ABS(P23-$AP$23)</f>
        <v>3.8102177504866219E-2</v>
      </c>
      <c r="Q24" s="12"/>
      <c r="R24" s="31"/>
      <c r="S24" s="15">
        <f t="shared" ref="S24" si="8">ABS(S23-$AO$19)</f>
        <v>1.7438634356925498E-3</v>
      </c>
      <c r="T24" s="16">
        <f t="shared" ref="T24" si="9">ABS(T23-$AP$23)</f>
        <v>2.8102177504866432E-2</v>
      </c>
      <c r="U24" s="15">
        <f>ABS(U23-$AO$23)</f>
        <v>2.1536115553895563E-2</v>
      </c>
      <c r="V24" s="16">
        <f>ABS(V23-$AP$23)</f>
        <v>3.0771264717817104E-3</v>
      </c>
      <c r="W24" s="15"/>
      <c r="X24" s="38"/>
      <c r="Y24" s="15">
        <f>ABS(Y23-$AO$23)</f>
        <v>1.525613656430691E-2</v>
      </c>
      <c r="Z24" s="16">
        <f>ABS(Z23-$AP$23)</f>
        <v>8.1021775048668587E-3</v>
      </c>
      <c r="AA24" s="17">
        <v>5.5840151738135724E-2</v>
      </c>
      <c r="AB24" s="17">
        <v>0.15090295086414152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3.5899999999999856</v>
      </c>
      <c r="F25" s="12">
        <f>F$11-F$13+F$12+198.6-10*LOG10(A25)-30-SUM(F$14:F$18)</f>
        <v>-3.3324250943932672</v>
      </c>
      <c r="G25" s="12">
        <f>G$11-G$13+G$12+198.6-60-SUM(G$14:G$18)</f>
        <v>3.489999999999986</v>
      </c>
      <c r="H25" s="12">
        <f>H$11-H$13+H$12+198.6-10*LOG10(A25)-30-SUM(H$14:H$18)</f>
        <v>-3.3324250943932672</v>
      </c>
      <c r="I25" s="12">
        <v>3.5689177507888132</v>
      </c>
      <c r="J25" s="12">
        <v>-3.2495273646148632</v>
      </c>
      <c r="K25" s="12"/>
      <c r="L25" s="12">
        <v>-3.2495273646148801</v>
      </c>
      <c r="M25" s="12">
        <v>3.56</v>
      </c>
      <c r="N25" s="12">
        <v>-3.25</v>
      </c>
      <c r="O25" s="12">
        <v>3.6</v>
      </c>
      <c r="P25" s="12">
        <v>-3.2</v>
      </c>
      <c r="Q25" s="12">
        <v>3.5899235938438778</v>
      </c>
      <c r="R25" s="31">
        <v>-3.2285215215597987</v>
      </c>
      <c r="S25" s="12">
        <v>3.58</v>
      </c>
      <c r="T25" s="12">
        <v>-3.23</v>
      </c>
      <c r="U25" s="12">
        <v>3.5637200210104112</v>
      </c>
      <c r="V25" s="12">
        <v>-3.2547250943932724</v>
      </c>
      <c r="W25" s="12"/>
      <c r="X25" s="12">
        <v>-3.24</v>
      </c>
      <c r="Y25" s="12">
        <v>3.57</v>
      </c>
      <c r="Z25" s="12">
        <v>-3.25</v>
      </c>
      <c r="AA25" s="12">
        <v>3.5899999999999856</v>
      </c>
      <c r="AB25" s="12">
        <v>-3.3324250943932672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3.5791734850714523</v>
      </c>
      <c r="AP25" s="12">
        <f>AVERAGE(F25,J25,N25,P25,R25,T25,V25,X25,Z25,AB25,AD25,AF25,AH25,AJ25,AL25,AN25)</f>
        <v>-3.2567624169354468</v>
      </c>
      <c r="AQ25" s="12">
        <f t="shared" si="3"/>
        <v>3.1157133892802051E-2</v>
      </c>
      <c r="AR25" s="12">
        <f t="shared" si="2"/>
        <v>4.6710561088169351E-2</v>
      </c>
    </row>
    <row r="26" spans="1:44" ht="15.75" thickBot="1">
      <c r="A26" s="30"/>
      <c r="D26" s="33" t="s">
        <v>64</v>
      </c>
      <c r="E26" s="15">
        <f>ABS(E25-$AO$19)</f>
        <v>1.1743863435678126E-2</v>
      </c>
      <c r="F26" s="16">
        <f>ABS(F25-$AP$25)</f>
        <v>7.5662677457820404E-2</v>
      </c>
      <c r="G26" s="15">
        <f>ABS(G25-$AO$19)</f>
        <v>8.8256136564321519E-2</v>
      </c>
      <c r="H26" s="16">
        <f>ABS(H25-$AP$25)</f>
        <v>7.5662677457820404E-2</v>
      </c>
      <c r="I26" s="15">
        <f>ABS(I25-$AO$19)</f>
        <v>9.3383857754942845E-3</v>
      </c>
      <c r="J26" s="16">
        <f>ABS(J25-$AP$25)</f>
        <v>7.2350523205835238E-3</v>
      </c>
      <c r="K26" s="15"/>
      <c r="L26" s="16">
        <f>ABS(L25-$AP$25)</f>
        <v>7.2350523205666484E-3</v>
      </c>
      <c r="M26" s="15">
        <v>0.01</v>
      </c>
      <c r="N26" s="16">
        <v>0.02</v>
      </c>
      <c r="O26" s="15">
        <f>ABS(O25-$AO$25)</f>
        <v>2.0826514928547812E-2</v>
      </c>
      <c r="P26" s="16">
        <f>ABS(P25-$AP$25)</f>
        <v>5.6762416935446591E-2</v>
      </c>
      <c r="Q26" s="12"/>
      <c r="R26" s="31"/>
      <c r="S26" s="15">
        <f t="shared" ref="S26" si="10">ABS(S25-$AO$19)</f>
        <v>1.7438634356925498E-3</v>
      </c>
      <c r="T26" s="16">
        <f t="shared" ref="T26" si="11">ABS(T25-$AP$25)</f>
        <v>2.6762416935446787E-2</v>
      </c>
      <c r="U26" s="15">
        <f>ABS(U25-$AO$25)</f>
        <v>1.5453464061041089E-2</v>
      </c>
      <c r="V26" s="16">
        <f>ABS(V25-$AP$25)</f>
        <v>2.037322542174369E-3</v>
      </c>
      <c r="W26" s="15"/>
      <c r="X26" s="16"/>
      <c r="Y26" s="15">
        <f>ABS(Y25-$AO$25)</f>
        <v>9.1734850714524363E-3</v>
      </c>
      <c r="Z26" s="16">
        <f>ABS(Z25-$AP$25)</f>
        <v>6.7624169354467689E-3</v>
      </c>
      <c r="AA26" s="17">
        <v>5.5840151738135724E-2</v>
      </c>
      <c r="AB26" s="17">
        <v>0.15295853050868891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3.5899999999999856</v>
      </c>
      <c r="F27" s="12">
        <f>F$11-F$13+F$12+198.6-10*LOG10(A27)-30-SUM(F$14:F$18)</f>
        <v>-0.32212513775345464</v>
      </c>
      <c r="G27" s="12">
        <f>G$11-G$13+G$12+198.6-60-SUM(G$14:G$18)</f>
        <v>3.489999999999986</v>
      </c>
      <c r="H27" s="12">
        <f>H$11-H$13+H$12+198.6-10*LOG10(A27)-30-SUM(H$14:H$18)</f>
        <v>-0.32212513775345464</v>
      </c>
      <c r="I27" s="12">
        <v>3.5689177507888132</v>
      </c>
      <c r="J27" s="12">
        <v>-0.23922740797505071</v>
      </c>
      <c r="K27" s="12"/>
      <c r="L27" s="12">
        <v>-0.239227407975072</v>
      </c>
      <c r="M27" s="12">
        <v>3.56</v>
      </c>
      <c r="N27" s="12">
        <v>-0.24</v>
      </c>
      <c r="O27" s="12">
        <v>3.6</v>
      </c>
      <c r="P27" s="12">
        <v>-0.2</v>
      </c>
      <c r="Q27" s="12">
        <v>3.5899235938438778</v>
      </c>
      <c r="R27" s="31">
        <v>-0.21822156491998612</v>
      </c>
      <c r="S27" s="12">
        <v>3.58</v>
      </c>
      <c r="T27" s="12">
        <v>-0.22</v>
      </c>
      <c r="U27" s="12">
        <v>3.5637200210104112</v>
      </c>
      <c r="V27" s="12">
        <v>-0.24442513775345986</v>
      </c>
      <c r="W27" s="12"/>
      <c r="X27" s="12">
        <v>-0.23</v>
      </c>
      <c r="Y27" s="12">
        <v>3.57</v>
      </c>
      <c r="Z27" s="12">
        <v>-0.24</v>
      </c>
      <c r="AA27" s="12">
        <v>3.5899999999999856</v>
      </c>
      <c r="AB27" s="12">
        <v>-0.32212513775345464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3.5791734850714523</v>
      </c>
      <c r="AP27" s="12">
        <f>AVERAGE(F27,J27,N27,P27,R27,T27,V27,X27,Z27,AB27,AD27,AF27,AH27,AJ27,AL27,AN27)</f>
        <v>-0.24761243861554058</v>
      </c>
      <c r="AQ27" s="12">
        <f t="shared" si="3"/>
        <v>3.1157133892802051E-2</v>
      </c>
      <c r="AR27" s="12">
        <f t="shared" si="2"/>
        <v>4.5333724072863735E-2</v>
      </c>
    </row>
    <row r="28" spans="1:44" ht="15.75" thickBot="1">
      <c r="A28" s="30"/>
      <c r="D28" s="33" t="s">
        <v>64</v>
      </c>
      <c r="E28" s="15">
        <f>ABS(E27-$AO$19)</f>
        <v>1.1743863435678126E-2</v>
      </c>
      <c r="F28" s="16">
        <f>ABS(F27-$AP$27)</f>
        <v>7.4512699137914057E-2</v>
      </c>
      <c r="G28" s="15">
        <f>ABS(G27-$AO$19)</f>
        <v>8.8256136564321519E-2</v>
      </c>
      <c r="H28" s="16">
        <f>ABS(H27-$AP$27)</f>
        <v>7.4512699137914057E-2</v>
      </c>
      <c r="I28" s="15">
        <f>ABS(I27-$AO$19)</f>
        <v>9.3383857754942845E-3</v>
      </c>
      <c r="J28" s="16">
        <f>ABS(J27-$AP$27)</f>
        <v>8.3850306404898711E-3</v>
      </c>
      <c r="K28" s="15"/>
      <c r="L28" s="16">
        <f>ABS(L27-$AP$27)</f>
        <v>8.3850306404685826E-3</v>
      </c>
      <c r="M28" s="15">
        <v>0.01</v>
      </c>
      <c r="N28" s="16">
        <v>0.02</v>
      </c>
      <c r="O28" s="15">
        <f>ABS(O27-$AO$27)</f>
        <v>2.0826514928547812E-2</v>
      </c>
      <c r="P28" s="16">
        <f>ABS(P27-$AP$27)</f>
        <v>4.761243861554057E-2</v>
      </c>
      <c r="Q28" s="12"/>
      <c r="R28" s="31"/>
      <c r="S28" s="15">
        <f t="shared" ref="S28" si="12">ABS(S27-$AO$19)</f>
        <v>1.7438634356925498E-3</v>
      </c>
      <c r="T28" s="16">
        <f t="shared" ref="T28" si="13">ABS(T27-$AP$27)</f>
        <v>2.761243861554058E-2</v>
      </c>
      <c r="U28" s="15">
        <f>ABS(U27-$AO$27)</f>
        <v>1.5453464061041089E-2</v>
      </c>
      <c r="V28" s="16">
        <f>ABS(V27-$AP$27)</f>
        <v>3.1873008620807164E-3</v>
      </c>
      <c r="W28" s="15"/>
      <c r="X28" s="16"/>
      <c r="Y28" s="15">
        <f>ABS(Y27-$AO$27)</f>
        <v>9.1734850714524363E-3</v>
      </c>
      <c r="Z28" s="16">
        <f>ABS(Z27-$AP$27)</f>
        <v>7.6124386155405899E-3</v>
      </c>
      <c r="AA28" s="17">
        <v>5.5840151738135724E-2</v>
      </c>
      <c r="AB28" s="17">
        <v>0.15168077681990449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3.5899999999999856</v>
      </c>
      <c r="F29" s="12">
        <f>F$11-F$13+F$12+198.6-10*LOG10(A29)-30-SUM(F$14:F$18)</f>
        <v>1.4387874528033588</v>
      </c>
      <c r="G29" s="12">
        <f>G$11-G$13+G$12+198.6-60-SUM(G$14:G$18)</f>
        <v>3.489999999999986</v>
      </c>
      <c r="H29" s="12">
        <f>H$11-H$13+H$12+198.6-10*LOG10(A29)-30-SUM(H$14:H$18)</f>
        <v>1.4387874528033588</v>
      </c>
      <c r="I29" s="12">
        <v>3.5689177507888132</v>
      </c>
      <c r="J29" s="12">
        <v>1.5216851825817628</v>
      </c>
      <c r="K29" s="12"/>
      <c r="L29" s="12"/>
      <c r="M29" s="12">
        <v>3.56</v>
      </c>
      <c r="N29" s="12">
        <v>1.52</v>
      </c>
      <c r="O29" s="12">
        <v>3.6</v>
      </c>
      <c r="P29" s="12">
        <v>1.6</v>
      </c>
      <c r="Q29" s="12">
        <v>3.5899235938438778</v>
      </c>
      <c r="R29" s="31">
        <v>1.5426910256368274</v>
      </c>
      <c r="S29" s="12">
        <v>3.58</v>
      </c>
      <c r="T29" s="12">
        <v>1.54</v>
      </c>
      <c r="U29" s="12">
        <v>3.5637200210104112</v>
      </c>
      <c r="V29" s="12">
        <v>1.5164874528033536</v>
      </c>
      <c r="W29" s="12"/>
      <c r="X29" s="12">
        <v>1.53</v>
      </c>
      <c r="Y29" s="12">
        <v>3.57</v>
      </c>
      <c r="Z29" s="12">
        <v>1.52</v>
      </c>
      <c r="AA29" s="12">
        <v>3.5899999999999856</v>
      </c>
      <c r="AB29" s="12">
        <v>1.4387874528033588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3.5791734850714523</v>
      </c>
      <c r="AP29" s="12">
        <f>AVERAGE(F29,J29,N29,P29,R29,T29,V29,X29,Z29,AB29,AD29,AF29,AH29,AJ29,AL29,AN29)</f>
        <v>1.5168438566628659</v>
      </c>
      <c r="AQ29" s="12">
        <f t="shared" si="3"/>
        <v>3.1157133892802051E-2</v>
      </c>
      <c r="AR29" s="12">
        <f t="shared" si="2"/>
        <v>5.1049304388180707E-2</v>
      </c>
    </row>
    <row r="30" spans="1:44" ht="15.75" thickBot="1">
      <c r="A30" s="30"/>
      <c r="D30" s="33" t="s">
        <v>64</v>
      </c>
      <c r="E30" s="15">
        <f>ABS(E29-$AO$19)</f>
        <v>1.1743863435678126E-2</v>
      </c>
      <c r="F30" s="16">
        <f>ABS(F29-$AP$29)</f>
        <v>7.8056403859507073E-2</v>
      </c>
      <c r="G30" s="15">
        <f>ABS(G29-$AO$19)</f>
        <v>8.8256136564321519E-2</v>
      </c>
      <c r="H30" s="16">
        <f>ABS(H29-$AP$29)</f>
        <v>7.8056403859507073E-2</v>
      </c>
      <c r="I30" s="15">
        <f>ABS(I29-$AO$19)</f>
        <v>9.3383857754942845E-3</v>
      </c>
      <c r="J30" s="16">
        <f>ABS(J29-$AP$29)</f>
        <v>4.8413259188968549E-3</v>
      </c>
      <c r="K30" s="15"/>
      <c r="L30" s="16"/>
      <c r="M30" s="15">
        <v>0.01</v>
      </c>
      <c r="N30" s="16">
        <v>0.02</v>
      </c>
      <c r="O30" s="15">
        <f>ABS(O29-$AO$29)</f>
        <v>2.0826514928547812E-2</v>
      </c>
      <c r="P30" s="16">
        <f>ABS(P29-$AP$29)</f>
        <v>8.315614333713417E-2</v>
      </c>
      <c r="Q30" s="12"/>
      <c r="R30" s="31"/>
      <c r="S30" s="15">
        <f t="shared" ref="S30" si="14">ABS(S29-$AO$19)</f>
        <v>1.7438634356925498E-3</v>
      </c>
      <c r="T30" s="16">
        <f t="shared" ref="T30" si="15">ABS(T29-$AP$29)</f>
        <v>2.3156143337134116E-2</v>
      </c>
      <c r="U30" s="15">
        <f>ABS(U29-$AO$29)</f>
        <v>1.5453464061041089E-2</v>
      </c>
      <c r="V30" s="16">
        <f>ABS(V29-$AP$29)</f>
        <v>3.564038595122998E-4</v>
      </c>
      <c r="W30" s="15"/>
      <c r="X30" s="16"/>
      <c r="Y30" s="15">
        <f>ABS(Y29-$AO$29)</f>
        <v>9.1734850714524363E-3</v>
      </c>
      <c r="Z30" s="16">
        <f>ABS(Z29-$AP$29)</f>
        <v>3.1561433371340986E-3</v>
      </c>
      <c r="AA30" s="17">
        <v>5.5840151738135724E-2</v>
      </c>
      <c r="AB30" s="17">
        <v>0.15561822651056345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3.5899999999999856</v>
      </c>
      <c r="F31" s="12">
        <f>F$11-F$13+F$12+198.6-10*LOG10(A31)-30-SUM(F$14:F$18)</f>
        <v>4.4490874094431714</v>
      </c>
      <c r="G31" s="12">
        <f>G$11-G$13+G$12+198.6-60-SUM(G$14:G$18)</f>
        <v>3.489999999999986</v>
      </c>
      <c r="H31" s="12">
        <f>H$11-H$13+H$12+198.6-10*LOG10(A31)-30-SUM(H$14:H$18)</f>
        <v>4.4490874094431714</v>
      </c>
      <c r="I31" s="12">
        <v>3.5689177507888132</v>
      </c>
      <c r="J31" s="12">
        <v>4.5319851392215753</v>
      </c>
      <c r="K31" s="12"/>
      <c r="L31" s="12">
        <v>4.5319851392215504</v>
      </c>
      <c r="M31" s="12">
        <v>3.56</v>
      </c>
      <c r="N31" s="12">
        <v>4.53</v>
      </c>
      <c r="O31" s="12">
        <v>3.6</v>
      </c>
      <c r="P31" s="12">
        <v>4.5999999999999996</v>
      </c>
      <c r="Q31" s="12">
        <v>3.5899235938438778</v>
      </c>
      <c r="R31" s="31">
        <v>4.5529909822766399</v>
      </c>
      <c r="S31" s="12">
        <v>3.58</v>
      </c>
      <c r="T31" s="12">
        <v>4.55</v>
      </c>
      <c r="U31" s="12">
        <v>3.5637200210104112</v>
      </c>
      <c r="V31" s="12">
        <v>4.5267874094431662</v>
      </c>
      <c r="W31" s="12"/>
      <c r="X31" s="12">
        <v>4.54</v>
      </c>
      <c r="Y31" s="12">
        <v>3.57</v>
      </c>
      <c r="Z31" s="12">
        <v>4.53</v>
      </c>
      <c r="AA31" s="12">
        <v>3.5899999999999856</v>
      </c>
      <c r="AB31" s="12">
        <v>4.4490874094431714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3.5791734850714523</v>
      </c>
      <c r="AP31" s="12">
        <f>AVERAGE(F31,J31,N31,P31,R31,T31,V31,X31,Z31,AB31,AD31,AF31,AH31,AJ31,AL31,AN31)</f>
        <v>4.5259938349827724</v>
      </c>
      <c r="AQ31" s="12">
        <f t="shared" si="3"/>
        <v>3.1157133892802051E-2</v>
      </c>
      <c r="AR31" s="12">
        <f t="shared" si="2"/>
        <v>4.9247289628311999E-2</v>
      </c>
    </row>
    <row r="32" spans="1:44" ht="15.75" thickBot="1">
      <c r="A32" s="30"/>
      <c r="D32" s="33" t="s">
        <v>64</v>
      </c>
      <c r="E32" s="15">
        <f>ABS(E31-$AO$19)</f>
        <v>1.1743863435678126E-2</v>
      </c>
      <c r="F32" s="16">
        <f>ABS(F31-$AP$31)</f>
        <v>7.6906425539601031E-2</v>
      </c>
      <c r="G32" s="15">
        <f>ABS(G31-$AO$19)</f>
        <v>8.8256136564321519E-2</v>
      </c>
      <c r="H32" s="16">
        <f>ABS(H31-$AP$31)</f>
        <v>7.6906425539601031E-2</v>
      </c>
      <c r="I32" s="15">
        <f>ABS(I31-$AO$19)</f>
        <v>9.3383857754942845E-3</v>
      </c>
      <c r="J32" s="16">
        <f>ABS(J31-$AP$31)</f>
        <v>5.991304238802897E-3</v>
      </c>
      <c r="K32" s="15"/>
      <c r="L32" s="16">
        <f>ABS(L31-$AP$31)</f>
        <v>5.991304238778028E-3</v>
      </c>
      <c r="M32" s="15">
        <v>0.01</v>
      </c>
      <c r="N32" s="16">
        <v>0.01</v>
      </c>
      <c r="O32" s="15">
        <f>ABS(O31-$AO$31)</f>
        <v>2.0826514928547812E-2</v>
      </c>
      <c r="P32" s="16">
        <f>ABS(P31-$AP$31)</f>
        <v>7.4006165017227232E-2</v>
      </c>
      <c r="Q32" s="12"/>
      <c r="R32" s="31"/>
      <c r="S32" s="15">
        <f t="shared" ref="S32" si="16">ABS(S31-$AO$19)</f>
        <v>1.7438634356925498E-3</v>
      </c>
      <c r="T32" s="16">
        <f t="shared" ref="T32" si="17">ABS(T31-$AP$31)</f>
        <v>2.400616501722741E-2</v>
      </c>
      <c r="U32" s="15">
        <f>ABS(U31-$AO$31)</f>
        <v>1.5453464061041089E-2</v>
      </c>
      <c r="V32" s="16">
        <f>ABS(V31-$AP$31)</f>
        <v>7.9357446039374224E-4</v>
      </c>
      <c r="W32" s="15"/>
      <c r="X32" s="16"/>
      <c r="Y32" s="15">
        <f>ABS(Y31-$AO$31)</f>
        <v>9.1734850714524363E-3</v>
      </c>
      <c r="Z32" s="16">
        <f>ABS(Z31-$AP$31)</f>
        <v>4.0061650172278362E-3</v>
      </c>
      <c r="AA32" s="17">
        <v>5.5840151738135724E-2</v>
      </c>
      <c r="AB32" s="17">
        <v>0.15434047282177854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3.5899999999999856</v>
      </c>
      <c r="F33" s="12">
        <f>F$11-F$13+F$12+198.6-10*LOG10(A33)-30-SUM(F$14:F$18)</f>
        <v>10.469687322722796</v>
      </c>
      <c r="G33" s="12">
        <f>G$11-G$13+G$12+198.6-60-SUM(G$14:G$18)</f>
        <v>3.489999999999986</v>
      </c>
      <c r="H33" s="12">
        <f>H$11-H$13+H$12+198.6-10*LOG10(A33)-30-SUM(H$14:H$18)</f>
        <v>10.469687322722796</v>
      </c>
      <c r="I33" s="12">
        <v>3.5689177507888132</v>
      </c>
      <c r="J33" s="12">
        <v>10.5525850525012</v>
      </c>
      <c r="K33" s="12"/>
      <c r="L33" s="12">
        <v>10.5525850525012</v>
      </c>
      <c r="M33" s="12">
        <v>3.56</v>
      </c>
      <c r="N33" s="12">
        <v>10.55</v>
      </c>
      <c r="O33" s="12">
        <v>3.6</v>
      </c>
      <c r="P33" s="12">
        <v>10.6</v>
      </c>
      <c r="Q33" s="12">
        <v>3.5899235938438778</v>
      </c>
      <c r="R33" s="31">
        <v>10.573590895556265</v>
      </c>
      <c r="S33" s="12">
        <v>3.58</v>
      </c>
      <c r="T33" s="12">
        <v>10.57</v>
      </c>
      <c r="U33" s="12">
        <v>3.5637200210104112</v>
      </c>
      <c r="V33" s="12">
        <v>10.547387322722791</v>
      </c>
      <c r="W33" s="12"/>
      <c r="X33" s="12">
        <v>10.56</v>
      </c>
      <c r="Y33" s="12">
        <v>3.57</v>
      </c>
      <c r="Z33" s="12">
        <v>10.55</v>
      </c>
      <c r="AA33" s="12">
        <v>3.5899999999999856</v>
      </c>
      <c r="AB33" s="12">
        <v>10.469687322722796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3.5791734850714523</v>
      </c>
      <c r="AP33" s="12">
        <f>AVERAGE(F33,J33,N33,P33,R33,T33,V33,X33,Z33,AB33,AD33,AF33,AH33,AJ33,AL33,AN33)</f>
        <v>10.544293791622584</v>
      </c>
      <c r="AQ33" s="12">
        <f t="shared" si="3"/>
        <v>3.1157133892802051E-2</v>
      </c>
      <c r="AR33" s="12">
        <f t="shared" si="2"/>
        <v>4.6048666510831719E-2</v>
      </c>
    </row>
    <row r="34" spans="1:44" ht="15.75" thickBot="1">
      <c r="D34" s="33" t="s">
        <v>64</v>
      </c>
      <c r="E34" s="15">
        <f>ABS(E33-$AO$19)</f>
        <v>1.1743863435678126E-2</v>
      </c>
      <c r="F34" s="16">
        <f>ABS(F33-$AP$33)</f>
        <v>7.4606468899787615E-2</v>
      </c>
      <c r="G34" s="15">
        <f>ABS(G33-$AO$19)</f>
        <v>8.8256136564321519E-2</v>
      </c>
      <c r="H34" s="16">
        <f>ABS(H33-$AP$33)</f>
        <v>7.4606468899787615E-2</v>
      </c>
      <c r="I34" s="15">
        <f>ABS(I33-$AO$19)</f>
        <v>9.3383857754942845E-3</v>
      </c>
      <c r="J34" s="16">
        <f>ABS(J33-$AP$33)</f>
        <v>8.2912608786163133E-3</v>
      </c>
      <c r="K34" s="15"/>
      <c r="L34" s="16">
        <f>ABS(L33-$AP$33)</f>
        <v>8.2912608786163133E-3</v>
      </c>
      <c r="M34" s="15">
        <v>0.01</v>
      </c>
      <c r="N34" s="16">
        <v>0</v>
      </c>
      <c r="O34" s="15">
        <f>ABS(O33-$AO$33)</f>
        <v>2.0826514928547812E-2</v>
      </c>
      <c r="P34" s="16">
        <f>ABS(P33-$AP$33)</f>
        <v>5.5706208377415578E-2</v>
      </c>
      <c r="Q34" s="15"/>
      <c r="R34" s="16"/>
      <c r="S34" s="15">
        <f t="shared" ref="S34" si="18">ABS(S33-$AO$19)</f>
        <v>1.7438634356925498E-3</v>
      </c>
      <c r="T34" s="16">
        <f t="shared" ref="T34" si="19">ABS(T33-$AP$33)</f>
        <v>2.5706208377416218E-2</v>
      </c>
      <c r="U34" s="15">
        <f>ABS(U33-$AO$33)</f>
        <v>1.5453464061041089E-2</v>
      </c>
      <c r="V34" s="16">
        <f>ABS(V33-$AP$33)</f>
        <v>3.0935311002071586E-3</v>
      </c>
      <c r="W34" s="15"/>
      <c r="X34" s="16"/>
      <c r="Y34" s="15">
        <f>ABS(Y33-$AO$33)</f>
        <v>9.1734850714524363E-3</v>
      </c>
      <c r="Z34" s="16">
        <f>ABS(Z33-$AP$33)</f>
        <v>5.7062083774166439E-3</v>
      </c>
      <c r="AA34" s="17">
        <v>5.5840151738135724E-2</v>
      </c>
      <c r="AB34" s="17">
        <v>0.15178496544420916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H1" zoomScale="85" zoomScaleNormal="85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56</v>
      </c>
    </row>
    <row r="7" spans="1:44" ht="13.5" customHeight="1" thickBot="1"/>
    <row r="8" spans="1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1" t="s">
        <v>91</v>
      </c>
      <c r="AD8" s="43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64</v>
      </c>
      <c r="F11" s="12">
        <v>23</v>
      </c>
      <c r="G11" s="12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>
        <v>64</v>
      </c>
      <c r="Z11" s="12">
        <v>23</v>
      </c>
      <c r="AA11" s="12">
        <v>64</v>
      </c>
      <c r="AB11" s="12">
        <v>23</v>
      </c>
      <c r="AC11" s="12">
        <v>64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1.1000000000000001</v>
      </c>
      <c r="G12" s="12">
        <v>-31.62</v>
      </c>
      <c r="H12" s="12">
        <v>1.1000000000000001</v>
      </c>
      <c r="I12" s="12">
        <v>-31.62397997898956</v>
      </c>
      <c r="J12" s="12">
        <v>1.1000000000000001</v>
      </c>
      <c r="K12" s="12">
        <v>-31.623979978989599</v>
      </c>
      <c r="L12" s="12">
        <v>1.1000000000000001</v>
      </c>
      <c r="M12" s="12">
        <v>-31.62</v>
      </c>
      <c r="N12" s="12">
        <v>1.1000000000000001</v>
      </c>
      <c r="O12" s="12">
        <v>-31.6</v>
      </c>
      <c r="P12" s="12">
        <v>1.1000000000000001</v>
      </c>
      <c r="Q12" s="31">
        <v>-31.62397997898956</v>
      </c>
      <c r="R12" s="31">
        <v>1.1000000000000001</v>
      </c>
      <c r="S12" s="12">
        <v>-31.623979978989599</v>
      </c>
      <c r="T12" s="12">
        <v>1.1000000000000001</v>
      </c>
      <c r="U12" s="37">
        <v>-31.62397997898956</v>
      </c>
      <c r="V12" s="12">
        <v>1.1000000000000001</v>
      </c>
      <c r="W12" s="12">
        <v>-31.623979978989599</v>
      </c>
      <c r="X12" s="12">
        <v>1.1000000000000001</v>
      </c>
      <c r="Y12" s="12">
        <v>-31.62</v>
      </c>
      <c r="Z12" s="12">
        <v>1.1000000000000001</v>
      </c>
      <c r="AA12" s="12">
        <v>-31.62</v>
      </c>
      <c r="AB12" s="12">
        <v>1.1000000000000001</v>
      </c>
      <c r="AC12" s="12">
        <v>-31.623979978989599</v>
      </c>
      <c r="AD12" s="12">
        <v>1.1000000000000001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1.0999999999999999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2.3191802605775069E-16</v>
      </c>
    </row>
    <row r="13" spans="1:44" ht="15.75" customHeight="1" thickBot="1">
      <c r="A13" s="18" t="s">
        <v>32</v>
      </c>
      <c r="D13" s="34" t="s">
        <v>25</v>
      </c>
      <c r="E13" s="31">
        <v>159.69</v>
      </c>
      <c r="F13" s="12">
        <v>159.69</v>
      </c>
      <c r="G13" s="31">
        <v>159.69</v>
      </c>
      <c r="H13" s="12">
        <v>159.69</v>
      </c>
      <c r="I13" s="12">
        <v>159.71274967049158</v>
      </c>
      <c r="J13" s="12">
        <v>159.71274967049158</v>
      </c>
      <c r="K13" s="12">
        <v>159.712749670492</v>
      </c>
      <c r="L13" s="12">
        <v>159.712749670492</v>
      </c>
      <c r="M13" s="31">
        <v>159.71</v>
      </c>
      <c r="N13" s="31">
        <v>159.71</v>
      </c>
      <c r="O13" s="12">
        <v>159.70877673219752</v>
      </c>
      <c r="P13" s="12">
        <v>159.70877673219752</v>
      </c>
      <c r="Q13" s="31">
        <v>159.71274976844919</v>
      </c>
      <c r="R13" s="31">
        <v>159.71274976844919</v>
      </c>
      <c r="S13" s="12">
        <v>159.72</v>
      </c>
      <c r="T13" s="12">
        <v>159.72</v>
      </c>
      <c r="U13" s="12">
        <v>159.71700000000001</v>
      </c>
      <c r="V13" s="12">
        <v>159.71700000000001</v>
      </c>
      <c r="W13" s="12">
        <v>159.712749670492</v>
      </c>
      <c r="X13" s="12">
        <v>159.712749670492</v>
      </c>
      <c r="Y13" s="12">
        <v>159.71</v>
      </c>
      <c r="Z13" s="12">
        <v>159.71</v>
      </c>
      <c r="AA13" s="12">
        <v>159.69</v>
      </c>
      <c r="AB13" s="12">
        <v>159.69</v>
      </c>
      <c r="AC13" s="12">
        <v>159.71</v>
      </c>
      <c r="AD13" s="12">
        <v>159.71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159.70854780378457</v>
      </c>
      <c r="AP13" s="12">
        <f t="shared" si="1"/>
        <v>159.70854780378457</v>
      </c>
      <c r="AQ13" s="12">
        <f t="shared" ref="AQ13:AQ33" si="3">_xlfn.STDEV.S(E13,G13,I13,M13,O13,Q13,S13,U13,W13,Y13,AA13,AC13,AE13,AG13,AI13,AK13,AM13)</f>
        <v>1.0725220830109249E-2</v>
      </c>
      <c r="AR13" s="12">
        <f t="shared" si="2"/>
        <v>1.0725220830109249E-2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7.2738581931692345E-2</v>
      </c>
      <c r="P14" s="12">
        <v>7.2738581931692345E-2</v>
      </c>
      <c r="Q14" s="31">
        <v>7.7094125476750847E-2</v>
      </c>
      <c r="R14" s="31">
        <v>7.7094125476750847E-2</v>
      </c>
      <c r="S14" s="12">
        <v>0.08</v>
      </c>
      <c r="T14" s="12">
        <v>0.08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9.3621155218949384E-2</v>
      </c>
      <c r="AP14" s="12">
        <f t="shared" si="1"/>
        <v>9.3621155218949384E-2</v>
      </c>
      <c r="AQ14" s="12">
        <f t="shared" si="3"/>
        <v>3.2464943517436021E-2</v>
      </c>
      <c r="AR14" s="12">
        <f t="shared" si="2"/>
        <v>3.2464943517436021E-2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12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2.9899999999999913</v>
      </c>
      <c r="F19" s="12">
        <f>F$11-F$13+F$12+198.6-10*LOG10(A19)-30-SUM(F$14:F$18)</f>
        <v>-8.6242375548695129</v>
      </c>
      <c r="G19" s="12">
        <f>G$11-G$13+G$12+198.6-60-SUM(G$14:G$18)</f>
        <v>2.8899999999999917</v>
      </c>
      <c r="H19" s="12">
        <f>H$11-H$13+H$12+198.6-10*LOG10(A19)-30-SUM(H$14:H$18)</f>
        <v>-8.7242375548695126</v>
      </c>
      <c r="I19" s="12">
        <v>2.9632703505188545</v>
      </c>
      <c r="J19" s="12">
        <v>-8.6469872253610696</v>
      </c>
      <c r="K19" s="12"/>
      <c r="L19" s="12"/>
      <c r="M19" s="12">
        <v>2.96</v>
      </c>
      <c r="N19" s="12">
        <v>-8.64</v>
      </c>
      <c r="O19" s="12">
        <v>3.01</v>
      </c>
      <c r="P19" s="12">
        <v>-8.6</v>
      </c>
      <c r="Q19" s="12">
        <v>2.9861761270844802</v>
      </c>
      <c r="R19" s="31">
        <v>-8.6240814487954509</v>
      </c>
      <c r="S19" s="12">
        <v>2.98</v>
      </c>
      <c r="T19" s="12">
        <v>-8.6300000000000008</v>
      </c>
      <c r="U19" s="12">
        <v>2.9590200210104385</v>
      </c>
      <c r="V19" s="12">
        <v>-8.6512375548695246</v>
      </c>
      <c r="W19" s="12">
        <v>2.96</v>
      </c>
      <c r="X19" s="12"/>
      <c r="Y19" s="12">
        <v>2.96</v>
      </c>
      <c r="Z19" s="12">
        <v>-8.65</v>
      </c>
      <c r="AA19" s="12">
        <v>2.9899999999999913</v>
      </c>
      <c r="AB19" s="12">
        <v>-8.6242375548695129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2.9758466498613756</v>
      </c>
      <c r="AP19" s="12">
        <f t="shared" si="1"/>
        <v>-8.6323090376405638</v>
      </c>
      <c r="AQ19" s="12">
        <f t="shared" si="3"/>
        <v>3.0960234848811836E-2</v>
      </c>
      <c r="AR19" s="12">
        <f t="shared" si="2"/>
        <v>3.2996333999940217E-2</v>
      </c>
    </row>
    <row r="20" spans="1:44" ht="15.75" thickBot="1">
      <c r="A20" s="30"/>
      <c r="D20" s="33" t="s">
        <v>64</v>
      </c>
      <c r="E20" s="15">
        <f>ABS(E19-$AO$19)</f>
        <v>1.4153350138615739E-2</v>
      </c>
      <c r="F20" s="16">
        <f>ABS(F19-$AP$19)</f>
        <v>8.071482771050853E-3</v>
      </c>
      <c r="G20" s="15">
        <f>ABS(G19-$AO$19)</f>
        <v>8.5846649861383906E-2</v>
      </c>
      <c r="H20" s="16">
        <f>ABS(H19-$AP$19)</f>
        <v>9.1928517228948792E-2</v>
      </c>
      <c r="I20" s="15">
        <f>ABS(I19-$AO$19)</f>
        <v>1.2576299342521136E-2</v>
      </c>
      <c r="J20" s="16">
        <f>ABS(J19-$AP$19)</f>
        <v>1.4678187720505775E-2</v>
      </c>
      <c r="K20" s="15"/>
      <c r="L20" s="16"/>
      <c r="M20" s="15">
        <v>0</v>
      </c>
      <c r="N20" s="16">
        <v>0.02</v>
      </c>
      <c r="O20" s="15">
        <f>ABS(O19-$AO$19)</f>
        <v>3.4153350138624194E-2</v>
      </c>
      <c r="P20" s="16">
        <f>ABS(P19-$AP$19)</f>
        <v>3.2309037640564142E-2</v>
      </c>
      <c r="Q20" s="12"/>
      <c r="R20" s="31"/>
      <c r="S20" s="15">
        <f t="shared" ref="S20" si="4">ABS(S19-$AO$19)</f>
        <v>4.1533501386243898E-3</v>
      </c>
      <c r="T20" s="16">
        <f t="shared" ref="T20" si="5">ABS(T19-$AP$19)</f>
        <v>2.3090376405630053E-3</v>
      </c>
      <c r="U20" s="15">
        <f>ABS(U19-$AO$19)</f>
        <v>1.6826628850937109E-2</v>
      </c>
      <c r="V20" s="16">
        <f>ABS(V19-$AP$19)</f>
        <v>1.8928517228960828E-2</v>
      </c>
      <c r="W20" s="15"/>
      <c r="X20" s="16"/>
      <c r="Y20" s="15">
        <f>ABS(Y19-$AO$19)</f>
        <v>1.5846649861375628E-2</v>
      </c>
      <c r="Z20" s="16">
        <f>ABS(Z19-$AP$19)</f>
        <v>1.7690962359436568E-2</v>
      </c>
      <c r="AA20" s="17">
        <v>5.2051833179315832E-2</v>
      </c>
      <c r="AB20" s="17">
        <v>6.7169581882566831E-2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2.9899999999999913</v>
      </c>
      <c r="F21" s="12">
        <f>F$11-F$13+F$12+198.6-10*LOG10(A21)-30-SUM(F$14:F$18)</f>
        <v>-3.8530250076728869</v>
      </c>
      <c r="G21" s="12">
        <f>G$11-G$13+G$12+198.6-60-SUM(G$14:G$18)</f>
        <v>2.8899999999999917</v>
      </c>
      <c r="H21" s="12">
        <f>H$11-H$13+H$12+198.6-10*LOG10(A21)-30-SUM(H$14:H$18)</f>
        <v>-3.9530250076728866</v>
      </c>
      <c r="I21" s="12">
        <v>2.9632703505188545</v>
      </c>
      <c r="J21" s="12">
        <v>-3.8757746781644471</v>
      </c>
      <c r="K21" s="12"/>
      <c r="L21" s="12"/>
      <c r="M21" s="12">
        <v>2.96</v>
      </c>
      <c r="N21" s="12">
        <v>-4.2300000000000004</v>
      </c>
      <c r="O21" s="12">
        <v>3.01</v>
      </c>
      <c r="P21" s="12">
        <v>-3.8</v>
      </c>
      <c r="Q21" s="12">
        <v>2.9861761270844767</v>
      </c>
      <c r="R21" s="31">
        <v>-3.8528689015988249</v>
      </c>
      <c r="S21" s="12">
        <v>2.98</v>
      </c>
      <c r="T21" s="12">
        <v>-3.86</v>
      </c>
      <c r="U21" s="12">
        <v>2.9590200210104385</v>
      </c>
      <c r="V21" s="12">
        <v>-3.8800250076728986</v>
      </c>
      <c r="W21" s="12"/>
      <c r="X21" s="12">
        <v>-3.87</v>
      </c>
      <c r="Y21" s="12">
        <v>2.96</v>
      </c>
      <c r="Z21" s="12">
        <v>-3.88</v>
      </c>
      <c r="AA21" s="12">
        <v>2.9899999999999913</v>
      </c>
      <c r="AB21" s="12">
        <v>-3.8530250076728869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2.9776073887348615</v>
      </c>
      <c r="AP21" s="12">
        <f>AVERAGE(F21,J21,N21,P21,R21,T21,V21,X21,Z21,AB21,AD21,AF21,AH21,AJ21,AL21,AN21)</f>
        <v>-3.895471860278195</v>
      </c>
      <c r="AQ21" s="12">
        <f t="shared" si="3"/>
        <v>3.2513609189557285E-2</v>
      </c>
      <c r="AR21" s="12">
        <f t="shared" si="2"/>
        <v>0.1149898721594409</v>
      </c>
    </row>
    <row r="22" spans="1:44" ht="15.75" thickBot="1">
      <c r="A22" s="30"/>
      <c r="D22" s="33" t="s">
        <v>64</v>
      </c>
      <c r="E22" s="15">
        <f>ABS(E21-$AO$19)</f>
        <v>1.4153350138615739E-2</v>
      </c>
      <c r="F22" s="16">
        <f>ABS(F21-$AP$21)</f>
        <v>4.2446852605308116E-2</v>
      </c>
      <c r="G22" s="15">
        <f>ABS(G21-$AO$19)</f>
        <v>8.5846649861383906E-2</v>
      </c>
      <c r="H22" s="16">
        <f>ABS(H21-$AP$21)</f>
        <v>5.7553147394691528E-2</v>
      </c>
      <c r="I22" s="15">
        <f>ABS(I21-$AO$19)</f>
        <v>1.2576299342521136E-2</v>
      </c>
      <c r="J22" s="16">
        <f>ABS(J21-$AP$21)</f>
        <v>1.9697182113747935E-2</v>
      </c>
      <c r="K22" s="15"/>
      <c r="L22" s="16"/>
      <c r="M22" s="15">
        <v>0</v>
      </c>
      <c r="N22" s="16">
        <v>0.38</v>
      </c>
      <c r="O22" s="15">
        <f>ABS(O21-$AO$21)</f>
        <v>3.239261126513826E-2</v>
      </c>
      <c r="P22" s="16">
        <f>ABS(P21-$AP$21)</f>
        <v>9.5471860278195209E-2</v>
      </c>
      <c r="Q22" s="12"/>
      <c r="R22" s="31"/>
      <c r="S22" s="15">
        <f t="shared" ref="S22" si="6">ABS(S21-$AO$19)</f>
        <v>4.1533501386243898E-3</v>
      </c>
      <c r="T22" s="16">
        <f t="shared" ref="T22" si="7">ABS(T21-$AP$21)</f>
        <v>3.5471860278195155E-2</v>
      </c>
      <c r="U22" s="15">
        <f>ABS(U21-$AO$21)</f>
        <v>1.8587367724423043E-2</v>
      </c>
      <c r="V22" s="16">
        <f>ABS(V21-$AP$21)</f>
        <v>1.5446852605296435E-2</v>
      </c>
      <c r="W22" s="16"/>
      <c r="X22" s="16"/>
      <c r="Y22" s="15">
        <f>ABS(Y21-$AO$21)</f>
        <v>1.7607388734861562E-2</v>
      </c>
      <c r="Z22" s="16">
        <f>ABS(Z21-$AP$21)</f>
        <v>1.5471860278195138E-2</v>
      </c>
      <c r="AA22" s="17">
        <v>5.2051833179315832E-2</v>
      </c>
      <c r="AB22" s="17">
        <v>2.0614608216324548E-2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2.9899999999999913</v>
      </c>
      <c r="F23" s="12">
        <f>F$11-F$13+F$12+198.6-10*LOG10(A23)-30-SUM(F$14:F$18)</f>
        <v>-0.84272505103307438</v>
      </c>
      <c r="G23" s="12">
        <f>G$11-G$13+G$12+198.6-60-SUM(G$14:G$18)</f>
        <v>2.8899999999999917</v>
      </c>
      <c r="H23" s="12">
        <f>H$11-H$13+H$12+198.6-10*LOG10(A23)-30-SUM(H$14:H$18)</f>
        <v>-0.94272505103307402</v>
      </c>
      <c r="I23" s="12">
        <v>2.9632703505188545</v>
      </c>
      <c r="J23" s="12">
        <v>-0.86547472152463456</v>
      </c>
      <c r="K23" s="12">
        <v>2.9632703505188598</v>
      </c>
      <c r="L23" s="12">
        <v>-0.86547472152465599</v>
      </c>
      <c r="M23" s="12">
        <v>2.96</v>
      </c>
      <c r="N23" s="12">
        <v>-0.86</v>
      </c>
      <c r="O23" s="12">
        <v>3.01</v>
      </c>
      <c r="P23" s="12">
        <v>-0.83</v>
      </c>
      <c r="Q23" s="12">
        <v>2.9861761270844767</v>
      </c>
      <c r="R23" s="31">
        <v>-0.84256894495901236</v>
      </c>
      <c r="S23" s="12">
        <v>2.98</v>
      </c>
      <c r="T23" s="12">
        <v>-0.85</v>
      </c>
      <c r="U23" s="12">
        <v>2.9590200210104385</v>
      </c>
      <c r="V23" s="12">
        <v>-0.86972505103309317</v>
      </c>
      <c r="W23" s="12"/>
      <c r="X23" s="12">
        <v>-0.86</v>
      </c>
      <c r="Y23" s="12">
        <v>2.96</v>
      </c>
      <c r="Z23" s="12">
        <v>-0.87</v>
      </c>
      <c r="AA23" s="12">
        <v>2.9899999999999913</v>
      </c>
      <c r="AB23" s="12">
        <v>-0.84272505103307438</v>
      </c>
      <c r="AC23" s="12">
        <v>3.03</v>
      </c>
      <c r="AD23" s="12">
        <v>-0.87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2.9828466498613753</v>
      </c>
      <c r="AP23" s="12">
        <f>AVERAGE(F23,J23,N23,P23,R23,T23,V23,X23,Z23,AB23,AD23,AF23,AH23,AJ23,AL23,AN23)</f>
        <v>-0.85483807450753524</v>
      </c>
      <c r="AQ23" s="12">
        <f t="shared" si="3"/>
        <v>3.5936012046966372E-2</v>
      </c>
      <c r="AR23" s="12">
        <f t="shared" si="2"/>
        <v>2.8623865275977094E-2</v>
      </c>
    </row>
    <row r="24" spans="1:44" ht="15.75" thickBot="1">
      <c r="A24" s="30"/>
      <c r="D24" s="33" t="s">
        <v>64</v>
      </c>
      <c r="E24" s="15">
        <f>ABS(E23-$AO$19)</f>
        <v>1.4153350138615739E-2</v>
      </c>
      <c r="F24" s="16">
        <f>ABS(F23-$AP$23)</f>
        <v>1.211302347446086E-2</v>
      </c>
      <c r="G24" s="15">
        <f>ABS(G23-$AO$19)</f>
        <v>8.5846649861383906E-2</v>
      </c>
      <c r="H24" s="16">
        <f>ABS(H23-$AP$23)</f>
        <v>8.7886976525538785E-2</v>
      </c>
      <c r="I24" s="15">
        <f>ABS(I23-$AO$19)</f>
        <v>1.2576299342521136E-2</v>
      </c>
      <c r="J24" s="16">
        <f>ABS(J23-$AP$23)</f>
        <v>1.0636647017099321E-2</v>
      </c>
      <c r="K24" s="15">
        <f>ABS(K23-$AO$19)</f>
        <v>1.2576299342515807E-2</v>
      </c>
      <c r="L24" s="16">
        <f>ABS(L23-$AP$23)</f>
        <v>1.0636647017120748E-2</v>
      </c>
      <c r="M24" s="15">
        <v>0</v>
      </c>
      <c r="N24" s="16">
        <v>0.02</v>
      </c>
      <c r="O24" s="15">
        <f>ABS(O23-$AO$23)</f>
        <v>2.7153350138624521E-2</v>
      </c>
      <c r="P24" s="16">
        <f>ABS(P23-$AP$23)</f>
        <v>2.4838074507535279E-2</v>
      </c>
      <c r="Q24" s="12"/>
      <c r="R24" s="31"/>
      <c r="S24" s="15">
        <f t="shared" ref="S24" si="8">ABS(S23-$AO$19)</f>
        <v>4.1533501386243898E-3</v>
      </c>
      <c r="T24" s="16">
        <f t="shared" ref="T24" si="9">ABS(T23-$AP$23)</f>
        <v>4.8380745075352616E-3</v>
      </c>
      <c r="U24" s="15">
        <f>ABS(U23-$AO$23)</f>
        <v>2.3826628850936782E-2</v>
      </c>
      <c r="V24" s="16">
        <f>ABS(V23-$AP$23)</f>
        <v>1.4886976525557927E-2</v>
      </c>
      <c r="W24" s="15"/>
      <c r="X24" s="38"/>
      <c r="Y24" s="15">
        <f>ABS(Y23-$AO$23)</f>
        <v>2.2846649861375301E-2</v>
      </c>
      <c r="Z24" s="16">
        <f>ABS(Z23-$AP$23)</f>
        <v>1.5161925492464756E-2</v>
      </c>
      <c r="AA24" s="17">
        <v>5.2051833179315832E-2</v>
      </c>
      <c r="AB24" s="17">
        <v>5.6003521194206041E-2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2.9899999999999913</v>
      </c>
      <c r="F25" s="12">
        <f>F$11-F$13+F$12+198.6-10*LOG10(A25)-30-SUM(F$14:F$18)</f>
        <v>2.1675749056067382</v>
      </c>
      <c r="G25" s="12">
        <f>G$11-G$13+G$12+198.6-60-SUM(G$14:G$18)</f>
        <v>2.8899999999999917</v>
      </c>
      <c r="H25" s="12">
        <f>H$11-H$13+H$12+198.6-10*LOG10(A25)-30-SUM(H$14:H$18)</f>
        <v>2.0675749056067385</v>
      </c>
      <c r="I25" s="12">
        <v>2.9632703505188545</v>
      </c>
      <c r="J25" s="12">
        <v>2.144825235115178</v>
      </c>
      <c r="K25" s="12"/>
      <c r="L25" s="12">
        <v>2.1448252351151602</v>
      </c>
      <c r="M25" s="12">
        <v>2.96</v>
      </c>
      <c r="N25" s="12">
        <v>2.15</v>
      </c>
      <c r="O25" s="12">
        <v>3.01</v>
      </c>
      <c r="P25" s="12">
        <v>2.2000000000000002</v>
      </c>
      <c r="Q25" s="12">
        <v>2.9861761270844767</v>
      </c>
      <c r="R25" s="31">
        <v>2.1677310116808002</v>
      </c>
      <c r="S25" s="12">
        <v>2.98</v>
      </c>
      <c r="T25" s="12">
        <v>2.16</v>
      </c>
      <c r="U25" s="12">
        <v>2.9590200210104385</v>
      </c>
      <c r="V25" s="12">
        <v>2.1405749056067194</v>
      </c>
      <c r="W25" s="12"/>
      <c r="X25" s="12">
        <v>2.16</v>
      </c>
      <c r="Y25" s="12">
        <v>2.96</v>
      </c>
      <c r="Z25" s="12">
        <v>2.14</v>
      </c>
      <c r="AA25" s="12">
        <v>2.9899999999999913</v>
      </c>
      <c r="AB25" s="12">
        <v>2.1675749056067382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2.9776073887348615</v>
      </c>
      <c r="AP25" s="12">
        <f>AVERAGE(F25,J25,N25,P25,R25,T25,V25,X25,Z25,AB25,AD25,AF25,AH25,AJ25,AL25,AN25)</f>
        <v>2.1598280963616174</v>
      </c>
      <c r="AQ25" s="12">
        <f t="shared" si="3"/>
        <v>3.2513609189557285E-2</v>
      </c>
      <c r="AR25" s="12">
        <f t="shared" si="2"/>
        <v>3.2586492362348368E-2</v>
      </c>
    </row>
    <row r="26" spans="1:44" ht="15.75" thickBot="1">
      <c r="A26" s="30"/>
      <c r="D26" s="33" t="s">
        <v>64</v>
      </c>
      <c r="E26" s="15">
        <f>ABS(E25-$AO$19)</f>
        <v>1.4153350138615739E-2</v>
      </c>
      <c r="F26" s="16">
        <f>ABS(F25-$AP$25)</f>
        <v>7.7468092451207227E-3</v>
      </c>
      <c r="G26" s="15">
        <f>ABS(G25-$AO$19)</f>
        <v>8.5846649861383906E-2</v>
      </c>
      <c r="H26" s="16">
        <f>ABS(H25-$AP$25)</f>
        <v>9.2253190754878922E-2</v>
      </c>
      <c r="I26" s="15">
        <f>ABS(I25-$AO$19)</f>
        <v>1.2576299342521136E-2</v>
      </c>
      <c r="J26" s="16">
        <f>ABS(J25-$AP$25)</f>
        <v>1.5002861246439458E-2</v>
      </c>
      <c r="K26" s="15"/>
      <c r="L26" s="16">
        <f>ABS(L25-$AP$25)</f>
        <v>1.5002861246457222E-2</v>
      </c>
      <c r="M26" s="15">
        <v>0</v>
      </c>
      <c r="N26" s="16">
        <v>0.01</v>
      </c>
      <c r="O26" s="15">
        <f>ABS(O25-$AO$25)</f>
        <v>3.239261126513826E-2</v>
      </c>
      <c r="P26" s="16">
        <f>ABS(P25-$AP$25)</f>
        <v>4.0171903638382744E-2</v>
      </c>
      <c r="Q26" s="12"/>
      <c r="R26" s="31"/>
      <c r="S26" s="15">
        <f t="shared" ref="S26" si="10">ABS(S25-$AO$19)</f>
        <v>4.1533501386243898E-3</v>
      </c>
      <c r="T26" s="16">
        <f t="shared" ref="T26" si="11">ABS(T25-$AP$25)</f>
        <v>1.7190363838270883E-4</v>
      </c>
      <c r="U26" s="15">
        <f>ABS(U25-$AO$25)</f>
        <v>1.8587367724423043E-2</v>
      </c>
      <c r="V26" s="16">
        <f>ABS(V25-$AP$25)</f>
        <v>1.9253190754898064E-2</v>
      </c>
      <c r="W26" s="15"/>
      <c r="X26" s="16"/>
      <c r="Y26" s="15">
        <f>ABS(Y25-$AO$25)</f>
        <v>1.7607388734861562E-2</v>
      </c>
      <c r="Z26" s="16">
        <f>ABS(Z25-$AP$25)</f>
        <v>1.9828096361617309E-2</v>
      </c>
      <c r="AA26" s="17">
        <v>5.2051833179315832E-2</v>
      </c>
      <c r="AB26" s="17">
        <v>5.9170211949866047E-2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2.9899999999999913</v>
      </c>
      <c r="F27" s="12">
        <f>F$11-F$13+F$12+198.6-10*LOG10(A27)-30-SUM(F$14:F$18)</f>
        <v>5.1778748622465507</v>
      </c>
      <c r="G27" s="12">
        <f>G$11-G$13+G$12+198.6-60-SUM(G$14:G$18)</f>
        <v>2.8899999999999917</v>
      </c>
      <c r="H27" s="12">
        <f>H$11-H$13+H$12+198.6-10*LOG10(A27)-30-SUM(H$14:H$18)</f>
        <v>5.077874862246551</v>
      </c>
      <c r="I27" s="12">
        <v>2.9632703505188545</v>
      </c>
      <c r="J27" s="12">
        <v>5.1551251917549905</v>
      </c>
      <c r="K27" s="12"/>
      <c r="L27" s="12">
        <v>5.1551251917549701</v>
      </c>
      <c r="M27" s="12">
        <v>2.96</v>
      </c>
      <c r="N27" s="12">
        <v>5.16</v>
      </c>
      <c r="O27" s="12">
        <v>3.01</v>
      </c>
      <c r="P27" s="12">
        <v>5.2</v>
      </c>
      <c r="Q27" s="12">
        <v>2.9861761270844767</v>
      </c>
      <c r="R27" s="31">
        <v>5.1780309683206127</v>
      </c>
      <c r="S27" s="12">
        <v>2.98</v>
      </c>
      <c r="T27" s="12">
        <v>5.18</v>
      </c>
      <c r="U27" s="12">
        <v>2.9590200210104385</v>
      </c>
      <c r="V27" s="12">
        <v>5.1508748622465319</v>
      </c>
      <c r="W27" s="12"/>
      <c r="X27" s="12">
        <v>5.17</v>
      </c>
      <c r="Y27" s="12">
        <v>2.96</v>
      </c>
      <c r="Z27" s="12">
        <v>5.15</v>
      </c>
      <c r="AA27" s="12">
        <v>2.9899999999999913</v>
      </c>
      <c r="AB27" s="12">
        <v>5.1778748622465507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2.9776073887348615</v>
      </c>
      <c r="AP27" s="12">
        <f>AVERAGE(F27,J27,N27,P27,R27,T27,V27,X27,Z27,AB27,AD27,AF27,AH27,AJ27,AL27,AN27)</f>
        <v>5.1699780746815236</v>
      </c>
      <c r="AQ27" s="12">
        <f t="shared" si="3"/>
        <v>3.2513609189557285E-2</v>
      </c>
      <c r="AR27" s="12">
        <f t="shared" si="2"/>
        <v>3.1602799139619803E-2</v>
      </c>
    </row>
    <row r="28" spans="1:44" ht="15.75" thickBot="1">
      <c r="A28" s="30"/>
      <c r="D28" s="33" t="s">
        <v>64</v>
      </c>
      <c r="E28" s="15">
        <f>ABS(E27-$AO$19)</f>
        <v>1.4153350138615739E-2</v>
      </c>
      <c r="F28" s="16">
        <f>ABS(F27-$AP$27)</f>
        <v>7.8967875650270969E-3</v>
      </c>
      <c r="G28" s="15">
        <f>ABS(G27-$AO$19)</f>
        <v>8.5846649861383906E-2</v>
      </c>
      <c r="H28" s="16">
        <f>ABS(H27-$AP$27)</f>
        <v>9.2103212434972548E-2</v>
      </c>
      <c r="I28" s="15">
        <f>ABS(I27-$AO$19)</f>
        <v>1.2576299342521136E-2</v>
      </c>
      <c r="J28" s="16">
        <f>ABS(J27-$AP$27)</f>
        <v>1.4852882926533084E-2</v>
      </c>
      <c r="K28" s="15"/>
      <c r="L28" s="16">
        <f>ABS(L27-$AP$27)</f>
        <v>1.4852882926553512E-2</v>
      </c>
      <c r="M28" s="15">
        <v>0</v>
      </c>
      <c r="N28" s="16">
        <v>0.01</v>
      </c>
      <c r="O28" s="15">
        <f>ABS(O27-$AO$27)</f>
        <v>3.239261126513826E-2</v>
      </c>
      <c r="P28" s="16">
        <f>ABS(P27-$AP$27)</f>
        <v>3.0021925318476583E-2</v>
      </c>
      <c r="Q28" s="12"/>
      <c r="R28" s="31"/>
      <c r="S28" s="15">
        <f t="shared" ref="S28" si="12">ABS(S27-$AO$19)</f>
        <v>4.1533501386243898E-3</v>
      </c>
      <c r="T28" s="16">
        <f t="shared" ref="T28" si="13">ABS(T27-$AP$27)</f>
        <v>1.0021925318476121E-2</v>
      </c>
      <c r="U28" s="15">
        <f>ABS(U27-$AO$27)</f>
        <v>1.8587367724423043E-2</v>
      </c>
      <c r="V28" s="16">
        <f>ABS(V27-$AP$27)</f>
        <v>1.910321243499169E-2</v>
      </c>
      <c r="W28" s="15"/>
      <c r="X28" s="16"/>
      <c r="Y28" s="15">
        <f>ABS(Y27-$AO$27)</f>
        <v>1.7607388734861562E-2</v>
      </c>
      <c r="Z28" s="16">
        <f>ABS(Z27-$AP$27)</f>
        <v>1.9978074681523239E-2</v>
      </c>
      <c r="AA28" s="17">
        <v>5.2051833179315832E-2</v>
      </c>
      <c r="AB28" s="17">
        <v>5.9003569372192644E-2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2.9899999999999913</v>
      </c>
      <c r="F29" s="12">
        <f>F$11-F$13+F$12+198.6-10*LOG10(A29)-30-SUM(F$14:F$18)</f>
        <v>6.9387874528033642</v>
      </c>
      <c r="G29" s="12">
        <f>G$11-G$13+G$12+198.6-60-SUM(G$14:G$18)</f>
        <v>2.8899999999999917</v>
      </c>
      <c r="H29" s="12">
        <f>H$11-H$13+H$12+198.6-10*LOG10(A29)-30-SUM(H$14:H$18)</f>
        <v>6.8387874528033645</v>
      </c>
      <c r="I29" s="12">
        <v>2.9632703505188545</v>
      </c>
      <c r="J29" s="12">
        <v>6.916037782311804</v>
      </c>
      <c r="K29" s="12"/>
      <c r="L29" s="12"/>
      <c r="M29" s="12">
        <v>2.96</v>
      </c>
      <c r="N29" s="12">
        <v>6.92</v>
      </c>
      <c r="O29" s="12">
        <v>3.01</v>
      </c>
      <c r="P29" s="12">
        <v>6.9</v>
      </c>
      <c r="Q29" s="12">
        <v>2.9861761270844767</v>
      </c>
      <c r="R29" s="31">
        <v>6.9389435588774262</v>
      </c>
      <c r="S29" s="12">
        <v>2.98</v>
      </c>
      <c r="T29" s="12">
        <v>6.94</v>
      </c>
      <c r="U29" s="12">
        <v>2.9590200210104385</v>
      </c>
      <c r="V29" s="12">
        <v>6.9117874528033454</v>
      </c>
      <c r="W29" s="12"/>
      <c r="X29" s="12">
        <v>6.93</v>
      </c>
      <c r="Y29" s="12">
        <v>2.96</v>
      </c>
      <c r="Z29" s="12">
        <v>6.92</v>
      </c>
      <c r="AA29" s="12">
        <v>2.9899999999999913</v>
      </c>
      <c r="AB29" s="12">
        <v>6.9387874528033642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2.9776073887348615</v>
      </c>
      <c r="AP29" s="12">
        <f>AVERAGE(F29,J29,N29,P29,R29,T29,V29,X29,Z29,AB29,AD29,AF29,AH29,AJ29,AL29,AN29)</f>
        <v>6.9254343699599303</v>
      </c>
      <c r="AQ29" s="12">
        <f t="shared" si="3"/>
        <v>3.2513609189557285E-2</v>
      </c>
      <c r="AR29" s="12">
        <f t="shared" si="2"/>
        <v>2.9287860385018575E-2</v>
      </c>
    </row>
    <row r="30" spans="1:44" ht="15.75" thickBot="1">
      <c r="A30" s="30"/>
      <c r="D30" s="33" t="s">
        <v>64</v>
      </c>
      <c r="E30" s="15">
        <f>ABS(E29-$AO$19)</f>
        <v>1.4153350138615739E-2</v>
      </c>
      <c r="F30" s="16">
        <f>ABS(F29-$AP$29)</f>
        <v>1.3353082843433839E-2</v>
      </c>
      <c r="G30" s="15">
        <f>ABS(G29-$AO$19)</f>
        <v>8.5846649861383906E-2</v>
      </c>
      <c r="H30" s="16">
        <f>ABS(H29-$AP$29)</f>
        <v>8.6646917156565806E-2</v>
      </c>
      <c r="I30" s="15">
        <f>ABS(I29-$AO$19)</f>
        <v>1.2576299342521136E-2</v>
      </c>
      <c r="J30" s="16">
        <f>ABS(J29-$AP$29)</f>
        <v>9.3965876481263422E-3</v>
      </c>
      <c r="K30" s="15"/>
      <c r="L30" s="16"/>
      <c r="M30" s="15">
        <v>0</v>
      </c>
      <c r="N30" s="16">
        <v>0.01</v>
      </c>
      <c r="O30" s="15">
        <f>ABS(O29-$AO$29)</f>
        <v>3.239261126513826E-2</v>
      </c>
      <c r="P30" s="16">
        <f>ABS(P29-$AP$29)</f>
        <v>2.5434369959929981E-2</v>
      </c>
      <c r="Q30" s="12"/>
      <c r="R30" s="31"/>
      <c r="S30" s="15">
        <f t="shared" ref="S30" si="14">ABS(S29-$AO$19)</f>
        <v>4.1533501386243898E-3</v>
      </c>
      <c r="T30" s="16">
        <f t="shared" ref="T30" si="15">ABS(T29-$AP$29)</f>
        <v>1.4565630040070054E-2</v>
      </c>
      <c r="U30" s="15">
        <f>ABS(U29-$AO$29)</f>
        <v>1.8587367724423043E-2</v>
      </c>
      <c r="V30" s="16">
        <f>ABS(V29-$AP$29)</f>
        <v>1.3646917156584948E-2</v>
      </c>
      <c r="W30" s="15"/>
      <c r="X30" s="16"/>
      <c r="Y30" s="15">
        <f>ABS(Y29-$AO$29)</f>
        <v>1.7607388734861562E-2</v>
      </c>
      <c r="Z30" s="16">
        <f>ABS(Z29-$AP$29)</f>
        <v>5.4343699599304074E-3</v>
      </c>
      <c r="AA30" s="17">
        <v>5.2051833179315832E-2</v>
      </c>
      <c r="AB30" s="17">
        <v>5.2941019062851424E-2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2.9899999999999913</v>
      </c>
      <c r="F31" s="12">
        <f>F$11-F$13+F$12+198.6-10*LOG10(A31)-30-SUM(F$14:F$18)</f>
        <v>9.9490874094431767</v>
      </c>
      <c r="G31" s="12">
        <f>G$11-G$13+G$12+198.6-60-SUM(G$14:G$18)</f>
        <v>2.8899999999999917</v>
      </c>
      <c r="H31" s="12">
        <f>H$11-H$13+H$12+198.6-10*LOG10(A31)-30-SUM(H$14:H$18)</f>
        <v>9.8490874094431771</v>
      </c>
      <c r="I31" s="12">
        <v>2.9632703505188545</v>
      </c>
      <c r="J31" s="12">
        <v>9.9263377389516165</v>
      </c>
      <c r="K31" s="12"/>
      <c r="L31" s="12">
        <v>9.9263377389516005</v>
      </c>
      <c r="M31" s="12">
        <v>2.96</v>
      </c>
      <c r="N31" s="12">
        <v>9.93</v>
      </c>
      <c r="O31" s="12">
        <v>3.01</v>
      </c>
      <c r="P31" s="12">
        <v>10</v>
      </c>
      <c r="Q31" s="12">
        <v>2.9861761270844767</v>
      </c>
      <c r="R31" s="31">
        <v>9.9492435155172387</v>
      </c>
      <c r="S31" s="12">
        <v>2.98</v>
      </c>
      <c r="T31" s="12">
        <v>9.9499999999999993</v>
      </c>
      <c r="U31" s="12">
        <v>2.9590200210104385</v>
      </c>
      <c r="V31" s="12">
        <v>9.9220874094431579</v>
      </c>
      <c r="W31" s="12"/>
      <c r="X31" s="12">
        <v>9.94</v>
      </c>
      <c r="Y31" s="12">
        <v>2.96</v>
      </c>
      <c r="Z31" s="12">
        <v>9.93</v>
      </c>
      <c r="AA31" s="12">
        <v>2.9899999999999913</v>
      </c>
      <c r="AB31" s="12">
        <v>9.9490874094431767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2.9776073887348615</v>
      </c>
      <c r="AP31" s="12">
        <f>AVERAGE(F31,J31,N31,P31,R31,T31,V31,X31,Z31,AB31,AD31,AF31,AH31,AJ31,AL31,AN31)</f>
        <v>9.944584348279836</v>
      </c>
      <c r="AQ31" s="12">
        <f t="shared" si="3"/>
        <v>3.2513609189557285E-2</v>
      </c>
      <c r="AR31" s="12">
        <f t="shared" si="2"/>
        <v>3.5691126668515809E-2</v>
      </c>
    </row>
    <row r="32" spans="1:44" ht="15.75" thickBot="1">
      <c r="A32" s="30"/>
      <c r="D32" s="33" t="s">
        <v>64</v>
      </c>
      <c r="E32" s="15">
        <f>ABS(E31-$AO$19)</f>
        <v>1.4153350138615739E-2</v>
      </c>
      <c r="F32" s="16">
        <f>ABS(F31-$AP$31)</f>
        <v>4.5030611633407602E-3</v>
      </c>
      <c r="G32" s="15">
        <f>ABS(G31-$AO$19)</f>
        <v>8.5846649861383906E-2</v>
      </c>
      <c r="H32" s="16">
        <f>ABS(H31-$AP$31)</f>
        <v>9.5496938836658884E-2</v>
      </c>
      <c r="I32" s="15">
        <f>ABS(I31-$AO$19)</f>
        <v>1.2576299342521136E-2</v>
      </c>
      <c r="J32" s="16">
        <f>ABS(J31-$AP$31)</f>
        <v>1.8246609328219421E-2</v>
      </c>
      <c r="K32" s="15"/>
      <c r="L32" s="16">
        <f>ABS(L31-$AP$31)</f>
        <v>1.8246609328235408E-2</v>
      </c>
      <c r="M32" s="15">
        <v>0</v>
      </c>
      <c r="N32" s="16">
        <v>0.01</v>
      </c>
      <c r="O32" s="15">
        <f>ABS(O31-$AO$31)</f>
        <v>3.239261126513826E-2</v>
      </c>
      <c r="P32" s="16">
        <f>ABS(P31-$AP$31)</f>
        <v>5.541565172016405E-2</v>
      </c>
      <c r="Q32" s="12"/>
      <c r="R32" s="31"/>
      <c r="S32" s="15">
        <f t="shared" ref="S32" si="16">ABS(S31-$AO$19)</f>
        <v>4.1533501386243898E-3</v>
      </c>
      <c r="T32" s="16">
        <f t="shared" ref="T32" si="17">ABS(T31-$AP$31)</f>
        <v>5.4156517201633392E-3</v>
      </c>
      <c r="U32" s="15">
        <f>ABS(U31-$AO$31)</f>
        <v>1.8587367724423043E-2</v>
      </c>
      <c r="V32" s="16">
        <f>ABS(V31-$AP$31)</f>
        <v>2.2496938836678027E-2</v>
      </c>
      <c r="W32" s="15"/>
      <c r="X32" s="16"/>
      <c r="Y32" s="15">
        <f>ABS(Y31-$AO$31)</f>
        <v>1.7607388734861562E-2</v>
      </c>
      <c r="Z32" s="16">
        <f>ABS(Z31-$AP$31)</f>
        <v>1.4584348279836234E-2</v>
      </c>
      <c r="AA32" s="17">
        <v>5.2051833179315832E-2</v>
      </c>
      <c r="AB32" s="17">
        <v>6.2774376485178252E-2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2.9899999999999913</v>
      </c>
      <c r="F33" s="12">
        <f>F$11-F$13+F$12+198.6-10*LOG10(A33)-30-SUM(F$14:F$18)</f>
        <v>15.969687322722802</v>
      </c>
      <c r="G33" s="12">
        <f>G$11-G$13+G$12+198.6-60-SUM(G$14:G$18)</f>
        <v>2.8899999999999917</v>
      </c>
      <c r="H33" s="12">
        <f>H$11-H$13+H$12+198.6-10*LOG10(A33)-30-SUM(H$14:H$18)</f>
        <v>15.869687322722802</v>
      </c>
      <c r="I33" s="12">
        <v>2.9632703505188545</v>
      </c>
      <c r="J33" s="12">
        <v>15.946937652231242</v>
      </c>
      <c r="K33" s="12"/>
      <c r="L33" s="12">
        <v>15.946937652231201</v>
      </c>
      <c r="M33" s="12">
        <v>2.96</v>
      </c>
      <c r="N33" s="12">
        <v>15.95</v>
      </c>
      <c r="O33" s="12">
        <v>3.01</v>
      </c>
      <c r="P33" s="12">
        <v>16</v>
      </c>
      <c r="Q33" s="12">
        <v>2.9861761270844767</v>
      </c>
      <c r="R33" s="31">
        <v>15.969843428796864</v>
      </c>
      <c r="S33" s="12">
        <v>2.98</v>
      </c>
      <c r="T33" s="12">
        <v>15.97</v>
      </c>
      <c r="U33" s="12">
        <v>2.9590200210104385</v>
      </c>
      <c r="V33" s="12">
        <v>15.942687322722783</v>
      </c>
      <c r="W33" s="12"/>
      <c r="X33" s="12">
        <v>15.96</v>
      </c>
      <c r="Y33" s="12">
        <v>2.96</v>
      </c>
      <c r="Z33" s="12">
        <v>15.95</v>
      </c>
      <c r="AA33" s="12">
        <v>2.9899999999999913</v>
      </c>
      <c r="AB33" s="12">
        <v>15.969687322722802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2.9776073887348615</v>
      </c>
      <c r="AP33" s="12">
        <f>AVERAGE(F33,J33,N33,P33,R33,T33,V33,X33,Z33,AB33,AD33,AF33,AH33,AJ33,AL33,AN33)</f>
        <v>15.962884304919646</v>
      </c>
      <c r="AQ33" s="12">
        <f t="shared" si="3"/>
        <v>3.2513609189557285E-2</v>
      </c>
      <c r="AR33" s="12">
        <f t="shared" si="2"/>
        <v>3.2354000609803729E-2</v>
      </c>
    </row>
    <row r="34" spans="1:44" ht="15.75" thickBot="1">
      <c r="D34" s="33" t="s">
        <v>64</v>
      </c>
      <c r="E34" s="15">
        <f>ABS(E33-$AO$19)</f>
        <v>1.4153350138615739E-2</v>
      </c>
      <c r="F34" s="16">
        <f>ABS(F33-$AP$33)</f>
        <v>6.8030178031559529E-3</v>
      </c>
      <c r="G34" s="15">
        <f>ABS(G33-$AO$19)</f>
        <v>8.5846649861383906E-2</v>
      </c>
      <c r="H34" s="16">
        <f>ABS(H33-$AP$33)</f>
        <v>9.3196982196843692E-2</v>
      </c>
      <c r="I34" s="15">
        <f>ABS(I33-$AO$19)</f>
        <v>1.2576299342521136E-2</v>
      </c>
      <c r="J34" s="16">
        <f>ABS(J33-$AP$33)</f>
        <v>1.5946652688404228E-2</v>
      </c>
      <c r="K34" s="15"/>
      <c r="L34" s="16">
        <f>ABS(L33-$AP$33)</f>
        <v>1.5946652688445084E-2</v>
      </c>
      <c r="M34" s="15">
        <v>0</v>
      </c>
      <c r="N34" s="16">
        <v>0</v>
      </c>
      <c r="O34" s="15">
        <f>ABS(O33-$AO$33)</f>
        <v>3.239261126513826E-2</v>
      </c>
      <c r="P34" s="16">
        <f>ABS(P33-$AP$33)</f>
        <v>3.7115695080354172E-2</v>
      </c>
      <c r="Q34" s="15"/>
      <c r="R34" s="16"/>
      <c r="S34" s="15">
        <f t="shared" ref="S34" si="18">ABS(S33-$AO$19)</f>
        <v>4.1533501386243898E-3</v>
      </c>
      <c r="T34" s="16">
        <f t="shared" ref="T34" si="19">ABS(T33-$AP$33)</f>
        <v>7.1156950803548114E-3</v>
      </c>
      <c r="U34" s="15">
        <f>ABS(U33-$AO$33)</f>
        <v>1.8587367724423043E-2</v>
      </c>
      <c r="V34" s="16">
        <f>ABS(V33-$AP$33)</f>
        <v>2.0196982196862834E-2</v>
      </c>
      <c r="W34" s="15"/>
      <c r="X34" s="16"/>
      <c r="Y34" s="15">
        <f>ABS(Y33-$AO$33)</f>
        <v>1.7607388734861562E-2</v>
      </c>
      <c r="Z34" s="16">
        <f>ABS(Z33-$AP$33)</f>
        <v>1.2884304919646539E-2</v>
      </c>
      <c r="AA34" s="17">
        <v>5.2051833179315832E-2</v>
      </c>
      <c r="AB34" s="17">
        <v>6.0218869107607986E-2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N1" zoomScaleNormal="100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57</v>
      </c>
    </row>
    <row r="7" spans="4:44" ht="13.5" customHeight="1" thickBot="1"/>
    <row r="8" spans="4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1" t="s">
        <v>91</v>
      </c>
      <c r="AD8" s="43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83.5</v>
      </c>
      <c r="F11" s="12">
        <v>23</v>
      </c>
      <c r="G11" s="31">
        <v>83.5</v>
      </c>
      <c r="H11" s="12">
        <v>23</v>
      </c>
      <c r="I11" s="12">
        <v>83.5</v>
      </c>
      <c r="J11" s="12">
        <v>23</v>
      </c>
      <c r="K11" s="12">
        <v>83.5</v>
      </c>
      <c r="L11" s="12">
        <v>23</v>
      </c>
      <c r="M11" s="12">
        <v>83</v>
      </c>
      <c r="N11" s="12">
        <v>23</v>
      </c>
      <c r="O11" s="12">
        <v>83.5</v>
      </c>
      <c r="P11" s="12">
        <v>23</v>
      </c>
      <c r="Q11" s="31">
        <v>83.5</v>
      </c>
      <c r="R11" s="31">
        <v>23</v>
      </c>
      <c r="S11" s="12">
        <v>83.5</v>
      </c>
      <c r="T11" s="12">
        <v>23</v>
      </c>
      <c r="U11" s="12">
        <v>83.5</v>
      </c>
      <c r="V11" s="12">
        <v>23</v>
      </c>
      <c r="W11" s="12">
        <v>83.5</v>
      </c>
      <c r="X11" s="12">
        <v>23</v>
      </c>
      <c r="Y11" s="12">
        <v>83.5</v>
      </c>
      <c r="Z11" s="12">
        <v>23</v>
      </c>
      <c r="AA11" s="12">
        <v>83.5</v>
      </c>
      <c r="AB11" s="12">
        <v>23</v>
      </c>
      <c r="AC11" s="12">
        <v>83.5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83.454545454545453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0.14433756729740641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14</v>
      </c>
      <c r="G12" s="12">
        <v>-31.62</v>
      </c>
      <c r="H12" s="12">
        <v>14</v>
      </c>
      <c r="I12" s="12">
        <v>-31.62397997898956</v>
      </c>
      <c r="J12" s="12">
        <v>14</v>
      </c>
      <c r="K12" s="12">
        <v>-31.623979978989599</v>
      </c>
      <c r="L12" s="12">
        <v>14</v>
      </c>
      <c r="M12" s="12">
        <v>-31.62</v>
      </c>
      <c r="N12" s="12">
        <v>14</v>
      </c>
      <c r="O12" s="12">
        <v>-31.6</v>
      </c>
      <c r="P12" s="12">
        <v>14</v>
      </c>
      <c r="Q12" s="31">
        <v>-31.62397997898956</v>
      </c>
      <c r="R12" s="31">
        <v>14</v>
      </c>
      <c r="S12" s="12">
        <v>-31.623979978989599</v>
      </c>
      <c r="T12" s="12">
        <v>14</v>
      </c>
      <c r="U12" s="37">
        <v>-31.62397997898956</v>
      </c>
      <c r="V12" s="12">
        <v>14</v>
      </c>
      <c r="W12" s="12">
        <v>-31.623979978989599</v>
      </c>
      <c r="X12" s="12">
        <v>14</v>
      </c>
      <c r="Y12" s="12">
        <v>-31.62</v>
      </c>
      <c r="Z12" s="12">
        <v>14</v>
      </c>
      <c r="AA12" s="12">
        <v>-31.62</v>
      </c>
      <c r="AB12" s="12">
        <v>14</v>
      </c>
      <c r="AC12" s="12">
        <v>-31.623979978989599</v>
      </c>
      <c r="AD12" s="12">
        <v>14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14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0</v>
      </c>
    </row>
    <row r="13" spans="4:44" ht="15.75" customHeight="1" thickBot="1">
      <c r="D13" s="34" t="s">
        <v>25</v>
      </c>
      <c r="E13" s="12">
        <v>190.59</v>
      </c>
      <c r="F13" s="12">
        <v>190.59</v>
      </c>
      <c r="G13" s="12">
        <v>190.59</v>
      </c>
      <c r="H13" s="12">
        <v>190.59</v>
      </c>
      <c r="I13" s="12">
        <v>190.61431387864337</v>
      </c>
      <c r="J13" s="12">
        <v>190.61431387864337</v>
      </c>
      <c r="K13" s="12">
        <v>190.614313878643</v>
      </c>
      <c r="L13" s="12">
        <v>190.614313878643</v>
      </c>
      <c r="M13" s="31">
        <v>190.61</v>
      </c>
      <c r="N13" s="31">
        <v>190.61</v>
      </c>
      <c r="O13" s="12">
        <v>190.6072232100592</v>
      </c>
      <c r="P13" s="12">
        <v>190.6072232100592</v>
      </c>
      <c r="Q13" s="31">
        <v>190.61431388291049</v>
      </c>
      <c r="R13" s="31">
        <v>190.61431388291049</v>
      </c>
      <c r="S13" s="12">
        <v>190.62</v>
      </c>
      <c r="T13" s="12">
        <v>190.62</v>
      </c>
      <c r="U13" s="12">
        <v>190.6155</v>
      </c>
      <c r="V13" s="12">
        <v>190.6155</v>
      </c>
      <c r="W13" s="12">
        <v>190.614313878643</v>
      </c>
      <c r="X13" s="12">
        <v>190.614313878643</v>
      </c>
      <c r="Y13" s="12">
        <v>190.62</v>
      </c>
      <c r="Z13" s="12">
        <v>190.62</v>
      </c>
      <c r="AA13" s="12">
        <v>190.59</v>
      </c>
      <c r="AB13" s="12">
        <v>190.59</v>
      </c>
      <c r="AC13" s="12">
        <v>190.61</v>
      </c>
      <c r="AD13" s="12">
        <v>190.61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190.60960589547778</v>
      </c>
      <c r="AP13" s="12">
        <f t="shared" si="1"/>
        <v>190.60960589547778</v>
      </c>
      <c r="AQ13" s="12">
        <f t="shared" ref="AQ13:AQ33" si="3">_xlfn.STDEV.S(E13,G13,I13,M13,O13,Q13,S13,U13,W13,Y13,AA13,AC13,AE13,AG13,AI13,AK13,AM13)</f>
        <v>1.1459173723248079E-2</v>
      </c>
      <c r="AR13" s="12">
        <f t="shared" si="2"/>
        <v>1.1459173723248079E-2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0.18342951033630681</v>
      </c>
      <c r="R14" s="31">
        <v>0.18342951033630681</v>
      </c>
      <c r="S14" s="12">
        <v>0.19</v>
      </c>
      <c r="T14" s="12">
        <v>0.19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0.19772604338603036</v>
      </c>
      <c r="AP14" s="12">
        <f t="shared" si="1"/>
        <v>0.19772604338603036</v>
      </c>
      <c r="AQ14" s="12">
        <f t="shared" si="3"/>
        <v>5.4344488745783877E-3</v>
      </c>
      <c r="AR14" s="12">
        <f t="shared" si="2"/>
        <v>5.4344488745783877E-3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-8.510000000000014</v>
      </c>
      <c r="F19" s="12">
        <f>F$11-F$13+F$12+198.6-10*LOG10(A19)-30-SUM(F$14:F$18)</f>
        <v>-26.724237554869511</v>
      </c>
      <c r="G19" s="12">
        <f>G$11-G$13+G$12+198.6-60-SUM(G$14:G$18)</f>
        <v>-8.510000000000014</v>
      </c>
      <c r="H19" s="12">
        <f>H$11-H$13+H$12+198.6-10*LOG10(A19)-30-SUM(H$14:H$18)</f>
        <v>-26.724237554869511</v>
      </c>
      <c r="I19" s="12">
        <v>-8.5382938576329366</v>
      </c>
      <c r="J19" s="12">
        <v>-26.748551433512858</v>
      </c>
      <c r="K19" s="12"/>
      <c r="L19" s="12"/>
      <c r="M19" s="12">
        <v>-8.5399999999999991</v>
      </c>
      <c r="N19" s="12">
        <v>-26.75</v>
      </c>
      <c r="O19" s="12">
        <v>-8.5299999999999994</v>
      </c>
      <c r="P19" s="12">
        <v>-26.74</v>
      </c>
      <c r="Q19" s="31">
        <v>-8.5217233722363943</v>
      </c>
      <c r="R19" s="31">
        <v>-26.731980948116288</v>
      </c>
      <c r="S19" s="12">
        <v>-8.52</v>
      </c>
      <c r="T19" s="12">
        <v>-26.73</v>
      </c>
      <c r="U19" s="12">
        <v>-8.5410369458995774</v>
      </c>
      <c r="V19" s="12">
        <v>-26.751294521779528</v>
      </c>
      <c r="W19" s="12">
        <v>-8.5399999999999991</v>
      </c>
      <c r="X19" s="12"/>
      <c r="Y19" s="12">
        <v>-8.5399999999999991</v>
      </c>
      <c r="Z19" s="12">
        <v>-26.75</v>
      </c>
      <c r="AA19" s="12">
        <v>-8.510000000000014</v>
      </c>
      <c r="AB19" s="12">
        <v>-26.724237554869511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-8.5291054175768917</v>
      </c>
      <c r="AP19" s="12">
        <f t="shared" si="1"/>
        <v>-26.738922445905299</v>
      </c>
      <c r="AQ19" s="12">
        <f t="shared" si="3"/>
        <v>1.3352661375701985E-2</v>
      </c>
      <c r="AR19" s="12">
        <f t="shared" si="2"/>
        <v>1.1764065341665226E-2</v>
      </c>
    </row>
    <row r="20" spans="1:44" ht="15.75" thickBot="1">
      <c r="A20" s="30"/>
      <c r="D20" s="33" t="s">
        <v>64</v>
      </c>
      <c r="E20" s="15">
        <f>ABS(E19-$AO$19)</f>
        <v>1.910541757687767E-2</v>
      </c>
      <c r="F20" s="16">
        <f>ABS(F19-$AP$19)</f>
        <v>1.4684891035788183E-2</v>
      </c>
      <c r="G20" s="15">
        <f>ABS(G19-$AO$19)</f>
        <v>1.910541757687767E-2</v>
      </c>
      <c r="H20" s="16">
        <f>ABS(H19-$AP$19)</f>
        <v>1.4684891035788183E-2</v>
      </c>
      <c r="I20" s="15">
        <f>ABS(I19-$AO$19)</f>
        <v>9.1884400560449109E-3</v>
      </c>
      <c r="J20" s="16">
        <f>ABS(J19-$AP$19)</f>
        <v>9.6289876075594805E-3</v>
      </c>
      <c r="K20" s="15"/>
      <c r="L20" s="16"/>
      <c r="M20" s="15">
        <v>0</v>
      </c>
      <c r="N20" s="16">
        <v>0.04</v>
      </c>
      <c r="O20" s="15">
        <f>ABS(O19-$AO$19)</f>
        <v>8.9458242310769265E-4</v>
      </c>
      <c r="P20" s="16">
        <f>ABS(P19-$AP$19)</f>
        <v>1.0775540946994511E-3</v>
      </c>
      <c r="Q20" s="31"/>
      <c r="R20" s="31"/>
      <c r="S20" s="15">
        <f>ABS(S19-$AO$19)</f>
        <v>9.1054175768920942E-3</v>
      </c>
      <c r="T20" s="16">
        <f>ABS(T19-$AP$19)</f>
        <v>8.9224459052985594E-3</v>
      </c>
      <c r="U20" s="15">
        <f>ABS(U19-$AO$19)</f>
        <v>1.1931528322685736E-2</v>
      </c>
      <c r="V20" s="16">
        <f>ABS(V19-$AP$19)</f>
        <v>1.2372075874228727E-2</v>
      </c>
      <c r="W20" s="15"/>
      <c r="X20" s="16"/>
      <c r="Y20" s="15">
        <f>ABS(Y19-$AO$19)</f>
        <v>1.0894582423107479E-2</v>
      </c>
      <c r="Z20" s="16">
        <f>ABS(Z19-$AP$19)</f>
        <v>1.1077554094701014E-2</v>
      </c>
      <c r="AA20" s="17">
        <v>8.4327313803468584E-2</v>
      </c>
      <c r="AB20" s="17">
        <v>0.10222949758474087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-8.510000000000014</v>
      </c>
      <c r="F21" s="12">
        <f>F$11-F$13+F$12+198.6-10*LOG10(A21)-30-SUM(F$14:F$18)</f>
        <v>-21.953025007672885</v>
      </c>
      <c r="G21" s="12">
        <f>G$11-G$13+G$12+198.6-60-SUM(G$14:G$18)</f>
        <v>-8.510000000000014</v>
      </c>
      <c r="H21" s="12">
        <f>H$11-H$13+H$12+198.6-10*LOG10(A21)-30-SUM(H$14:H$18)</f>
        <v>-21.953025007672885</v>
      </c>
      <c r="I21" s="12">
        <v>-8.5382938576329366</v>
      </c>
      <c r="J21" s="12">
        <v>-21.977338886316232</v>
      </c>
      <c r="K21" s="12"/>
      <c r="L21" s="12"/>
      <c r="M21" s="12">
        <v>-8.5399999999999991</v>
      </c>
      <c r="N21" s="12">
        <v>-21.97</v>
      </c>
      <c r="O21" s="12">
        <v>-8.5299999999999994</v>
      </c>
      <c r="P21" s="12">
        <v>-21.97</v>
      </c>
      <c r="Q21" s="31">
        <v>-8.5217233722363943</v>
      </c>
      <c r="R21" s="31">
        <v>-21.960768400919662</v>
      </c>
      <c r="S21" s="12">
        <v>-8.52</v>
      </c>
      <c r="T21" s="12">
        <v>-21.96</v>
      </c>
      <c r="U21" s="12">
        <v>-8.5410369458995774</v>
      </c>
      <c r="V21" s="12">
        <v>-21.980081974582902</v>
      </c>
      <c r="W21" s="12"/>
      <c r="X21" s="12">
        <v>-21.97</v>
      </c>
      <c r="Y21" s="12">
        <v>-8.5399999999999991</v>
      </c>
      <c r="Z21" s="12">
        <v>-21.98</v>
      </c>
      <c r="AA21" s="12">
        <v>-8.510000000000014</v>
      </c>
      <c r="AB21" s="12">
        <v>-21.953025007672885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-8.5278949084187694</v>
      </c>
      <c r="AP21" s="12">
        <f>AVERAGE(F21,J21,N21,P21,R21,T21,V21,X21,Z21,AB21,AD21,AF21,AH21,AJ21,AL21,AN21)</f>
        <v>-21.967423927716457</v>
      </c>
      <c r="AQ21" s="12">
        <f t="shared" si="3"/>
        <v>1.3364243728270674E-2</v>
      </c>
      <c r="AR21" s="12">
        <f t="shared" si="2"/>
        <v>1.0673087402857198E-2</v>
      </c>
    </row>
    <row r="22" spans="1:44" ht="15.75" thickBot="1">
      <c r="A22" s="30"/>
      <c r="D22" s="33" t="s">
        <v>64</v>
      </c>
      <c r="E22" s="15">
        <f>ABS(E21-$AO$19)</f>
        <v>1.910541757687767E-2</v>
      </c>
      <c r="F22" s="16">
        <f>ABS(F21-$AP$21)</f>
        <v>1.4398920043571906E-2</v>
      </c>
      <c r="G22" s="15">
        <f>ABS(G21-$AO$19)</f>
        <v>1.910541757687767E-2</v>
      </c>
      <c r="H22" s="16">
        <f>ABS(H21-$AP$21)</f>
        <v>1.4398920043571906E-2</v>
      </c>
      <c r="I22" s="15">
        <f>ABS(I21-$AO$19)</f>
        <v>9.1884400560449109E-3</v>
      </c>
      <c r="J22" s="16">
        <f>ABS(J21-$AP$21)</f>
        <v>9.9149585997757583E-3</v>
      </c>
      <c r="K22" s="15"/>
      <c r="L22" s="16"/>
      <c r="M22" s="15">
        <v>0</v>
      </c>
      <c r="N22" s="16">
        <v>0.03</v>
      </c>
      <c r="O22" s="15">
        <f>ABS(O21-$AO$21)</f>
        <v>2.1050915812299564E-3</v>
      </c>
      <c r="P22" s="16">
        <f>ABS(P21-$AP$21)</f>
        <v>2.5760722835421745E-3</v>
      </c>
      <c r="Q22" s="31"/>
      <c r="R22" s="31"/>
      <c r="S22" s="15">
        <f>ABS(S21-$AO$19)</f>
        <v>9.1054175768920942E-3</v>
      </c>
      <c r="T22" s="16">
        <f t="shared" ref="T22" si="4">ABS(T21-$AP$21)</f>
        <v>7.4239277164558359E-3</v>
      </c>
      <c r="U22" s="15">
        <f>ABS(U21-$AO$21)</f>
        <v>1.3142037480808E-2</v>
      </c>
      <c r="V22" s="16">
        <f>ABS(V21-$AP$21)</f>
        <v>1.2658046866445005E-2</v>
      </c>
      <c r="W22" s="16"/>
      <c r="X22" s="16"/>
      <c r="Y22" s="15">
        <f>ABS(Y21-$AO$21)</f>
        <v>1.2105091581229743E-2</v>
      </c>
      <c r="Z22" s="16">
        <f>ABS(Z21-$AP$21)</f>
        <v>1.2576072283543738E-2</v>
      </c>
      <c r="AA22" s="17">
        <v>8.4327313803468584E-2</v>
      </c>
      <c r="AB22" s="17">
        <v>8.9556755507143038E-2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-8.510000000000014</v>
      </c>
      <c r="F23" s="12">
        <f>F$11-F$13+F$12+198.6-10*LOG10(A23)-30-SUM(F$14:F$18)</f>
        <v>-18.942725051033072</v>
      </c>
      <c r="G23" s="12">
        <f>G$11-G$13+G$12+198.6-60-SUM(G$14:G$18)</f>
        <v>-8.510000000000014</v>
      </c>
      <c r="H23" s="12">
        <f>H$11-H$13+H$12+198.6-10*LOG10(A23)-30-SUM(H$14:H$18)</f>
        <v>-18.942725051033072</v>
      </c>
      <c r="I23" s="12">
        <v>-8.5382938576329366</v>
      </c>
      <c r="J23" s="12">
        <v>-18.96703892967642</v>
      </c>
      <c r="K23" s="12">
        <v>-8.5382938576329703</v>
      </c>
      <c r="L23" s="12">
        <v>-18.967038929676502</v>
      </c>
      <c r="M23" s="12">
        <v>-8.5399999999999991</v>
      </c>
      <c r="N23" s="12">
        <v>-18.96</v>
      </c>
      <c r="O23" s="12">
        <v>-8.5299999999999994</v>
      </c>
      <c r="P23" s="12">
        <v>-18.96</v>
      </c>
      <c r="Q23" s="31">
        <v>-8.5217233722363943</v>
      </c>
      <c r="R23" s="31">
        <v>-18.950468444279849</v>
      </c>
      <c r="S23" s="12">
        <v>-8.52</v>
      </c>
      <c r="T23" s="12">
        <v>-18.95</v>
      </c>
      <c r="U23" s="12">
        <v>-8.5410369458995774</v>
      </c>
      <c r="V23" s="12">
        <v>-18.969782017943096</v>
      </c>
      <c r="W23" s="12"/>
      <c r="X23" s="12">
        <v>-18.97</v>
      </c>
      <c r="Y23" s="12">
        <v>-8.5399999999999991</v>
      </c>
      <c r="Z23" s="12">
        <v>-18.97</v>
      </c>
      <c r="AA23" s="12">
        <v>-8.510000000000014</v>
      </c>
      <c r="AB23" s="12">
        <v>-18.942725051033072</v>
      </c>
      <c r="AC23" s="12">
        <v>-8.4700000000000006</v>
      </c>
      <c r="AD23" s="12">
        <v>-18.97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-8.522105417576892</v>
      </c>
      <c r="AP23" s="12">
        <f>AVERAGE(F23,J23,N23,P23,R23,T23,V23,X23,Z23,AB23,AD23,AF23,AH23,AJ23,AL23,AN23)</f>
        <v>-18.959339953996864</v>
      </c>
      <c r="AQ23" s="12">
        <f t="shared" si="3"/>
        <v>2.1140197996666783E-2</v>
      </c>
      <c r="AR23" s="12">
        <f t="shared" si="2"/>
        <v>1.1604038612121116E-2</v>
      </c>
    </row>
    <row r="24" spans="1:44" ht="15.75" thickBot="1">
      <c r="A24" s="30"/>
      <c r="D24" s="33" t="s">
        <v>64</v>
      </c>
      <c r="E24" s="15">
        <f>ABS(E23-$AO$19)</f>
        <v>1.910541757687767E-2</v>
      </c>
      <c r="F24" s="16">
        <f>ABS(F23-$AP$23)</f>
        <v>1.6614902963791423E-2</v>
      </c>
      <c r="G24" s="15">
        <f>ABS(G23-$AO$19)</f>
        <v>1.910541757687767E-2</v>
      </c>
      <c r="H24" s="16">
        <f>ABS(H23-$AP$23)</f>
        <v>1.6614902963791423E-2</v>
      </c>
      <c r="I24" s="15">
        <f>ABS(I23-$AO$19)</f>
        <v>9.1884400560449109E-3</v>
      </c>
      <c r="J24" s="16">
        <f>ABS(J23-$AP$23)</f>
        <v>7.6989756795562414E-3</v>
      </c>
      <c r="K24" s="15">
        <f>ABS(K23-$AO$19)</f>
        <v>9.1884400560786617E-3</v>
      </c>
      <c r="L24" s="16">
        <f>ABS(L23-$AP$23)</f>
        <v>7.6989756796379538E-3</v>
      </c>
      <c r="M24" s="15">
        <v>0</v>
      </c>
      <c r="N24" s="16">
        <v>0.02</v>
      </c>
      <c r="O24" s="15">
        <f>ABS(O23-$AO$23)</f>
        <v>7.8945824231073658E-3</v>
      </c>
      <c r="P24" s="16">
        <f>ABS(P23-$AP$23)</f>
        <v>6.6004600313718242E-4</v>
      </c>
      <c r="Q24" s="31"/>
      <c r="R24" s="31"/>
      <c r="S24" s="15">
        <f t="shared" ref="S24:S28" si="5">ABS(S23-$AO$19)</f>
        <v>9.1054175768920942E-3</v>
      </c>
      <c r="T24" s="16">
        <f t="shared" ref="T24" si="6">ABS(T23-$AP$23)</f>
        <v>9.3399539968643808E-3</v>
      </c>
      <c r="U24" s="15">
        <f>ABS(U23-$AO$23)</f>
        <v>1.8931528322685409E-2</v>
      </c>
      <c r="V24" s="16">
        <f>ABS(V23-$AP$23)</f>
        <v>1.0442063946232594E-2</v>
      </c>
      <c r="W24" s="15"/>
      <c r="X24" s="38"/>
      <c r="Y24" s="15">
        <f>ABS(Y23-$AO$23)</f>
        <v>1.7894582423107153E-2</v>
      </c>
      <c r="Z24" s="16">
        <f>ABS(Z23-$AP$23)</f>
        <v>1.0660046003135193E-2</v>
      </c>
      <c r="AA24" s="17">
        <v>8.4327313803468584E-2</v>
      </c>
      <c r="AB24" s="17">
        <v>8.8279001818357017E-2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-8.510000000000014</v>
      </c>
      <c r="F25" s="12">
        <f>F$11-F$13+F$12+198.6-10*LOG10(A25)-30-SUM(F$14:F$18)</f>
        <v>-15.932425094393258</v>
      </c>
      <c r="G25" s="12">
        <f>G$11-G$13+G$12+198.6-60-SUM(G$14:G$18)</f>
        <v>-8.510000000000014</v>
      </c>
      <c r="H25" s="12">
        <f>H$11-H$13+H$12+198.6-10*LOG10(A25)-30-SUM(H$14:H$18)</f>
        <v>-15.932425094393258</v>
      </c>
      <c r="I25" s="12">
        <v>-8.5382938576329366</v>
      </c>
      <c r="J25" s="12">
        <v>-15.956738973036607</v>
      </c>
      <c r="K25" s="12"/>
      <c r="L25" s="12">
        <v>-15.9567389730366</v>
      </c>
      <c r="M25" s="12">
        <v>-8.5399999999999991</v>
      </c>
      <c r="N25" s="12">
        <v>-15.95</v>
      </c>
      <c r="O25" s="12">
        <v>-8.5299999999999994</v>
      </c>
      <c r="P25" s="12">
        <v>-15.96</v>
      </c>
      <c r="Q25" s="31">
        <v>-8.5217233722363943</v>
      </c>
      <c r="R25" s="31">
        <v>-15.940168487640037</v>
      </c>
      <c r="S25" s="12">
        <v>-8.52</v>
      </c>
      <c r="T25" s="12">
        <v>-15.94</v>
      </c>
      <c r="U25" s="12">
        <v>-8.5410369458995774</v>
      </c>
      <c r="V25" s="12">
        <v>-15.959482061303284</v>
      </c>
      <c r="W25" s="12"/>
      <c r="X25" s="12">
        <v>-15.95</v>
      </c>
      <c r="Y25" s="12">
        <v>-8.5399999999999991</v>
      </c>
      <c r="Z25" s="12">
        <v>-15.96</v>
      </c>
      <c r="AA25" s="12">
        <v>-8.510000000000014</v>
      </c>
      <c r="AB25" s="12">
        <v>-15.932425094393258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-8.5278949084187694</v>
      </c>
      <c r="AP25" s="12">
        <f>AVERAGE(F25,J25,N25,P25,R25,T25,V25,X25,Z25,AB25,AD25,AF25,AH25,AJ25,AL25,AN25)</f>
        <v>-15.948123971076644</v>
      </c>
      <c r="AQ25" s="12">
        <f t="shared" si="3"/>
        <v>1.3364243728270674E-2</v>
      </c>
      <c r="AR25" s="12">
        <f t="shared" si="2"/>
        <v>1.1569751086934572E-2</v>
      </c>
    </row>
    <row r="26" spans="1:44" ht="15.75" thickBot="1">
      <c r="A26" s="30"/>
      <c r="D26" s="33" t="s">
        <v>64</v>
      </c>
      <c r="E26" s="15">
        <f>ABS(E25-$AO$19)</f>
        <v>1.910541757687767E-2</v>
      </c>
      <c r="F26" s="16">
        <f>ABS(F25-$AP$25)</f>
        <v>1.5698876683385876E-2</v>
      </c>
      <c r="G26" s="15">
        <f>ABS(G25-$AO$19)</f>
        <v>1.910541757687767E-2</v>
      </c>
      <c r="H26" s="16">
        <f>ABS(H25-$AP$25)</f>
        <v>1.5698876683385876E-2</v>
      </c>
      <c r="I26" s="15">
        <f>ABS(I25-$AO$19)</f>
        <v>9.1884400560449109E-3</v>
      </c>
      <c r="J26" s="16">
        <f>ABS(J25-$AP$25)</f>
        <v>8.6150019599635641E-3</v>
      </c>
      <c r="K26" s="15"/>
      <c r="L26" s="16">
        <f>ABS(L25-$AP$25)</f>
        <v>8.6150019599564587E-3</v>
      </c>
      <c r="M26" s="15">
        <v>0</v>
      </c>
      <c r="N26" s="16">
        <v>0.02</v>
      </c>
      <c r="O26" s="15">
        <f>ABS(O25-$AO$25)</f>
        <v>2.1050915812299564E-3</v>
      </c>
      <c r="P26" s="16">
        <f>ABS(P25-$AP$25)</f>
        <v>1.187602892335704E-2</v>
      </c>
      <c r="Q26" s="31"/>
      <c r="R26" s="31"/>
      <c r="S26" s="15">
        <f t="shared" si="5"/>
        <v>9.1054175768920942E-3</v>
      </c>
      <c r="T26" s="16">
        <f t="shared" ref="T26" si="7">ABS(T25-$AP$25)</f>
        <v>8.1239710766443096E-3</v>
      </c>
      <c r="U26" s="15">
        <f>ABS(U25-$AO$25)</f>
        <v>1.3142037480808E-2</v>
      </c>
      <c r="V26" s="16">
        <f>ABS(V25-$AP$25)</f>
        <v>1.1358090226639916E-2</v>
      </c>
      <c r="W26" s="15"/>
      <c r="X26" s="16"/>
      <c r="Y26" s="15">
        <f>ABS(Y25-$AO$25)</f>
        <v>1.2105091581229743E-2</v>
      </c>
      <c r="Z26" s="16">
        <f>ABS(Z25-$AP$25)</f>
        <v>1.187602892335704E-2</v>
      </c>
      <c r="AA26" s="17">
        <v>8.4327313803468584E-2</v>
      </c>
      <c r="AB26" s="17">
        <v>8.8112359240682281E-2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-8.510000000000014</v>
      </c>
      <c r="F27" s="12">
        <f>F$11-F$13+F$12+198.6-10*LOG10(A27)-30-SUM(F$14:F$18)</f>
        <v>-12.922125137753445</v>
      </c>
      <c r="G27" s="12">
        <f>G$11-G$13+G$12+198.6-60-SUM(G$14:G$18)</f>
        <v>-8.510000000000014</v>
      </c>
      <c r="H27" s="12">
        <f>H$11-H$13+H$12+198.6-10*LOG10(A27)-30-SUM(H$14:H$18)</f>
        <v>-12.922125137753445</v>
      </c>
      <c r="I27" s="12">
        <v>-8.5382938576329366</v>
      </c>
      <c r="J27" s="12">
        <v>-12.946439016396795</v>
      </c>
      <c r="K27" s="12"/>
      <c r="L27" s="12">
        <v>-12.9464390163968</v>
      </c>
      <c r="M27" s="12">
        <v>-8.5399999999999991</v>
      </c>
      <c r="N27" s="12">
        <v>-12.94</v>
      </c>
      <c r="O27" s="12">
        <v>-8.5299999999999994</v>
      </c>
      <c r="P27" s="12">
        <v>-12.96</v>
      </c>
      <c r="Q27" s="31">
        <v>-8.5217233722363943</v>
      </c>
      <c r="R27" s="31">
        <v>-12.929868531000224</v>
      </c>
      <c r="S27" s="12">
        <v>-8.52</v>
      </c>
      <c r="T27" s="12">
        <v>-12.93</v>
      </c>
      <c r="U27" s="12">
        <v>-8.5410369458995774</v>
      </c>
      <c r="V27" s="12">
        <v>-12.949182104663471</v>
      </c>
      <c r="W27" s="12"/>
      <c r="X27" s="12">
        <v>-12.94</v>
      </c>
      <c r="Y27" s="12">
        <v>-8.5399999999999991</v>
      </c>
      <c r="Z27" s="12">
        <v>-12.95</v>
      </c>
      <c r="AA27" s="12">
        <v>-8.510000000000014</v>
      </c>
      <c r="AB27" s="12">
        <v>-12.922125137753445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-8.5278949084187694</v>
      </c>
      <c r="AP27" s="12">
        <f>AVERAGE(F27,J27,N27,P27,R27,T27,V27,X27,Z27,AB27,AD27,AF27,AH27,AJ27,AL27,AN27)</f>
        <v>-12.938973992756738</v>
      </c>
      <c r="AQ27" s="12">
        <f t="shared" si="3"/>
        <v>1.3364243728270674E-2</v>
      </c>
      <c r="AR27" s="12">
        <f t="shared" si="2"/>
        <v>1.3095760461422728E-2</v>
      </c>
    </row>
    <row r="28" spans="1:44" ht="15.75" thickBot="1">
      <c r="A28" s="30"/>
      <c r="D28" s="33" t="s">
        <v>64</v>
      </c>
      <c r="E28" s="15">
        <f>ABS(E27-$AO$19)</f>
        <v>1.910541757687767E-2</v>
      </c>
      <c r="F28" s="16">
        <f>ABS(F27-$AP$27)</f>
        <v>1.6848855003292584E-2</v>
      </c>
      <c r="G28" s="15">
        <f>ABS(G27-$AO$19)</f>
        <v>1.910541757687767E-2</v>
      </c>
      <c r="H28" s="16">
        <f>ABS(H27-$AP$27)</f>
        <v>1.6848855003292584E-2</v>
      </c>
      <c r="I28" s="15">
        <f>ABS(I27-$AO$19)</f>
        <v>9.1884400560449109E-3</v>
      </c>
      <c r="J28" s="16">
        <f>ABS(J27-$AP$27)</f>
        <v>7.4650236400568559E-3</v>
      </c>
      <c r="K28" s="15"/>
      <c r="L28" s="16">
        <f>ABS(L27-$AP$27)</f>
        <v>7.465023640062185E-3</v>
      </c>
      <c r="M28" s="15">
        <v>0</v>
      </c>
      <c r="N28" s="16">
        <v>0.01</v>
      </c>
      <c r="O28" s="15">
        <f>ABS(O27-$AO$27)</f>
        <v>2.1050915812299564E-3</v>
      </c>
      <c r="P28" s="16">
        <f>ABS(P27-$AP$27)</f>
        <v>2.1026007243262868E-2</v>
      </c>
      <c r="Q28" s="31"/>
      <c r="R28" s="31"/>
      <c r="S28" s="15">
        <f t="shared" si="5"/>
        <v>9.1054175768920942E-3</v>
      </c>
      <c r="T28" s="16">
        <f>ABS(T27-$AP$27)</f>
        <v>8.9739927567382693E-3</v>
      </c>
      <c r="U28" s="15">
        <f>ABS(U27-$AO$27)</f>
        <v>1.3142037480808E-2</v>
      </c>
      <c r="V28" s="16">
        <f>ABS(V27-$AP$27)</f>
        <v>1.0208111906733208E-2</v>
      </c>
      <c r="W28" s="15"/>
      <c r="X28" s="16"/>
      <c r="Y28" s="15">
        <f>ABS(Y27-$AO$27)</f>
        <v>1.2105091581229743E-2</v>
      </c>
      <c r="Z28" s="16">
        <f>ABS(Z27-$AP$27)</f>
        <v>1.1026007243261304E-2</v>
      </c>
      <c r="AA28" s="17">
        <v>8.4327313803468584E-2</v>
      </c>
      <c r="AB28" s="17">
        <v>8.683460555189626E-2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-8.510000000000014</v>
      </c>
      <c r="F29" s="12">
        <f>F$11-F$13+F$12+198.6-10*LOG10(A29)-30-SUM(F$14:F$18)</f>
        <v>-11.161212547196635</v>
      </c>
      <c r="G29" s="12">
        <f>G$11-G$13+G$12+198.6-60-SUM(G$14:G$18)</f>
        <v>-8.510000000000014</v>
      </c>
      <c r="H29" s="12">
        <f>H$11-H$13+H$12+198.6-10*LOG10(A29)-30-SUM(H$14:H$18)</f>
        <v>-11.161212547196635</v>
      </c>
      <c r="I29" s="12">
        <v>-8.5382938576329366</v>
      </c>
      <c r="J29" s="12">
        <v>-11.185526425839981</v>
      </c>
      <c r="K29" s="12"/>
      <c r="L29" s="12"/>
      <c r="M29" s="12">
        <v>-8.5399999999999991</v>
      </c>
      <c r="N29" s="12">
        <v>-11.18</v>
      </c>
      <c r="O29" s="12">
        <v>-8.5299999999999994</v>
      </c>
      <c r="P29" s="12">
        <v>-11.18</v>
      </c>
      <c r="Q29" s="31">
        <v>-8.5217233722363943</v>
      </c>
      <c r="R29" s="31">
        <v>-11.168955940443411</v>
      </c>
      <c r="S29" s="12">
        <v>-8.52</v>
      </c>
      <c r="T29" s="12">
        <v>-11.17</v>
      </c>
      <c r="U29" s="12">
        <v>-8.5410369458995774</v>
      </c>
      <c r="V29" s="12">
        <v>-11.188269514106658</v>
      </c>
      <c r="W29" s="12"/>
      <c r="X29" s="12">
        <v>-11.18</v>
      </c>
      <c r="Y29" s="12">
        <v>-8.5399999999999991</v>
      </c>
      <c r="Z29" s="12">
        <v>-11.19</v>
      </c>
      <c r="AA29" s="12">
        <v>-8.510000000000014</v>
      </c>
      <c r="AB29" s="12">
        <v>-11.161212547196635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-8.5278949084187694</v>
      </c>
      <c r="AP29" s="12">
        <f>AVERAGE(F29,J29,N29,P29,R29,T29,V29,X29,Z29,AB29,AD29,AF29,AH29,AJ29,AL29,AN29)</f>
        <v>-11.176517697478332</v>
      </c>
      <c r="AQ29" s="12">
        <f t="shared" si="3"/>
        <v>1.3364243728270674E-2</v>
      </c>
      <c r="AR29" s="12">
        <f t="shared" si="2"/>
        <v>1.1038669943717806E-2</v>
      </c>
    </row>
    <row r="30" spans="1:44" ht="15.75" thickBot="1">
      <c r="A30" s="30"/>
      <c r="D30" s="33" t="s">
        <v>64</v>
      </c>
      <c r="E30" s="15">
        <f>ABS(E29-$AO$19)</f>
        <v>1.910541757687767E-2</v>
      </c>
      <c r="F30" s="16">
        <f>ABS(F29-$AP$29)</f>
        <v>1.53051502816961E-2</v>
      </c>
      <c r="G30" s="15">
        <f>ABS(G29-$AO$19)</f>
        <v>1.910541757687767E-2</v>
      </c>
      <c r="H30" s="16">
        <f>ABS(H29-$AP$29)</f>
        <v>1.53051502816961E-2</v>
      </c>
      <c r="I30" s="15">
        <f>ABS(I29-$AO$19)</f>
        <v>9.1884400560449109E-3</v>
      </c>
      <c r="J30" s="16">
        <f>ABS(J29-$AP$29)</f>
        <v>9.0087283616497871E-3</v>
      </c>
      <c r="K30" s="15"/>
      <c r="L30" s="16"/>
      <c r="M30" s="15">
        <v>0</v>
      </c>
      <c r="N30" s="16">
        <v>0.01</v>
      </c>
      <c r="O30" s="15">
        <f>ABS(O29-$AO$29)</f>
        <v>2.1050915812299564E-3</v>
      </c>
      <c r="P30" s="16">
        <f>ABS(P29-$AP$29)</f>
        <v>3.4823025216681458E-3</v>
      </c>
      <c r="Q30" s="31"/>
      <c r="R30" s="31"/>
      <c r="S30" s="15">
        <f>ABS(S29-$AO$19)</f>
        <v>9.1054175768920942E-3</v>
      </c>
      <c r="T30" s="16">
        <f t="shared" ref="T30" si="8">ABS(T29-$AP$29)</f>
        <v>6.517697478331641E-3</v>
      </c>
      <c r="U30" s="15">
        <f>ABS(U29-$AO$29)</f>
        <v>1.3142037480808E-2</v>
      </c>
      <c r="V30" s="16">
        <f>ABS(V29-$AP$29)</f>
        <v>1.1751816628326139E-2</v>
      </c>
      <c r="W30" s="15"/>
      <c r="X30" s="16"/>
      <c r="Y30" s="15">
        <f>ABS(Y29-$AO$29)</f>
        <v>1.2105091581229743E-2</v>
      </c>
      <c r="Z30" s="16">
        <f>ABS(Z29-$AP$29)</f>
        <v>1.3482302521667933E-2</v>
      </c>
      <c r="AA30" s="17">
        <v>8.4327313803468584E-2</v>
      </c>
      <c r="AB30" s="17">
        <v>8.8549833020337587E-2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-8.510000000000014</v>
      </c>
      <c r="F31" s="12">
        <f>F$11-F$13+F$12+198.6-10*LOG10(A31)-30-SUM(F$14:F$18)</f>
        <v>-8.1509125905568229</v>
      </c>
      <c r="G31" s="12">
        <f>G$11-G$13+G$12+198.6-60-SUM(G$14:G$18)</f>
        <v>-8.510000000000014</v>
      </c>
      <c r="H31" s="12">
        <f>H$11-H$13+H$12+198.6-10*LOG10(A31)-30-SUM(H$14:H$18)</f>
        <v>-8.1509125905568229</v>
      </c>
      <c r="I31" s="12">
        <v>-8.5382938576329366</v>
      </c>
      <c r="J31" s="12">
        <v>-8.1752264692001688</v>
      </c>
      <c r="K31" s="12"/>
      <c r="L31" s="12">
        <v>-8.1752264692002008</v>
      </c>
      <c r="M31" s="12">
        <v>-8.5399999999999991</v>
      </c>
      <c r="N31" s="12">
        <v>-8.17</v>
      </c>
      <c r="O31" s="12">
        <v>-8.5299999999999994</v>
      </c>
      <c r="P31" s="12">
        <v>-8.17</v>
      </c>
      <c r="Q31" s="31">
        <v>-8.5217233722363943</v>
      </c>
      <c r="R31" s="31">
        <v>-8.1586559838035981</v>
      </c>
      <c r="S31" s="12">
        <v>-8.52</v>
      </c>
      <c r="T31" s="12">
        <v>-8.16</v>
      </c>
      <c r="U31" s="12">
        <v>-8.5410369458995774</v>
      </c>
      <c r="V31" s="12">
        <v>-8.1779695574668452</v>
      </c>
      <c r="W31" s="12"/>
      <c r="X31" s="12">
        <v>-8.16</v>
      </c>
      <c r="Y31" s="12">
        <v>-8.5399999999999991</v>
      </c>
      <c r="Z31" s="12">
        <v>-8.18</v>
      </c>
      <c r="AA31" s="12">
        <v>-8.510000000000014</v>
      </c>
      <c r="AB31" s="12">
        <v>-8.1509125905568229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-8.5278949084187694</v>
      </c>
      <c r="AP31" s="12">
        <f>AVERAGE(F31,J31,N31,P31,R31,T31,V31,X31,Z31,AB31,AD31,AF31,AH31,AJ31,AL31,AN31)</f>
        <v>-8.1653677191584286</v>
      </c>
      <c r="AQ31" s="12">
        <f t="shared" si="3"/>
        <v>1.3364243728270674E-2</v>
      </c>
      <c r="AR31" s="12">
        <f t="shared" si="2"/>
        <v>1.1061418947588787E-2</v>
      </c>
    </row>
    <row r="32" spans="1:44" ht="15.75" thickBot="1">
      <c r="A32" s="30"/>
      <c r="D32" s="33" t="s">
        <v>64</v>
      </c>
      <c r="E32" s="15">
        <f>ABS(E31-$AO$19)</f>
        <v>1.910541757687767E-2</v>
      </c>
      <c r="F32" s="16">
        <f>ABS(F31-$AP$31)</f>
        <v>1.4455128601605693E-2</v>
      </c>
      <c r="G32" s="15">
        <f>ABS(G31-$AO$19)</f>
        <v>1.910541757687767E-2</v>
      </c>
      <c r="H32" s="16">
        <f>ABS(H31-$AP$31)</f>
        <v>1.4455128601605693E-2</v>
      </c>
      <c r="I32" s="16">
        <f t="shared" ref="I32:J32" si="9">ABS(I31-$AP$31)</f>
        <v>0.37292613847450795</v>
      </c>
      <c r="J32" s="16">
        <f t="shared" si="9"/>
        <v>9.8587500417401941E-3</v>
      </c>
      <c r="K32" s="15"/>
      <c r="L32" s="16">
        <f t="shared" ref="L32" si="10">ABS(L31-$AP$31)</f>
        <v>9.8587500417721685E-3</v>
      </c>
      <c r="M32" s="15">
        <v>0</v>
      </c>
      <c r="N32" s="16">
        <v>0.01</v>
      </c>
      <c r="O32" s="15">
        <f>ABS(O31-$AO$31)</f>
        <v>2.1050915812299564E-3</v>
      </c>
      <c r="P32" s="16">
        <f>ABS(P31-$AP$31)</f>
        <v>4.6322808415713013E-3</v>
      </c>
      <c r="Q32" s="31"/>
      <c r="R32" s="31"/>
      <c r="S32" s="16">
        <f t="shared" ref="S32:T32" si="11">ABS(S31-$AP$31)</f>
        <v>0.35463228084157095</v>
      </c>
      <c r="T32" s="16">
        <f t="shared" si="11"/>
        <v>5.3677191584284856E-3</v>
      </c>
      <c r="U32" s="15">
        <f>ABS(U31-$AO$31)</f>
        <v>1.3142037480808E-2</v>
      </c>
      <c r="V32" s="16">
        <f>ABS(V31-$AP$31)</f>
        <v>1.2601838308416546E-2</v>
      </c>
      <c r="W32" s="15"/>
      <c r="X32" s="16"/>
      <c r="Y32" s="15">
        <f>ABS(Y31-$AO$31)</f>
        <v>1.2105091581229743E-2</v>
      </c>
      <c r="Z32" s="16">
        <f>ABS(Z31-$AP$31)</f>
        <v>1.4632280841571088E-2</v>
      </c>
      <c r="AA32" s="17">
        <v>8.4327313803468584E-2</v>
      </c>
      <c r="AB32" s="17">
        <v>8.9494301553774136E-2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-8.510000000000014</v>
      </c>
      <c r="F33" s="12">
        <f>F$11-F$13+F$12+198.6-10*LOG10(A33)-30-SUM(F$14:F$18)</f>
        <v>-2.1303126772771979</v>
      </c>
      <c r="G33" s="12">
        <f>G$11-G$13+G$12+198.6-60-SUM(G$14:G$18)</f>
        <v>-8.510000000000014</v>
      </c>
      <c r="H33" s="12">
        <f>H$11-H$13+H$12+198.6-10*LOG10(A33)-30-SUM(H$14:H$18)</f>
        <v>-2.1303126772771979</v>
      </c>
      <c r="I33" s="12">
        <v>-8.5382938576329366</v>
      </c>
      <c r="J33" s="12">
        <v>-2.1546265559205438</v>
      </c>
      <c r="K33" s="12"/>
      <c r="L33" s="12">
        <v>-2.15462655592057</v>
      </c>
      <c r="M33" s="12">
        <v>-8.5399999999999991</v>
      </c>
      <c r="N33" s="12">
        <v>-2.15</v>
      </c>
      <c r="O33" s="12">
        <v>-8.5299999999999994</v>
      </c>
      <c r="P33" s="12">
        <v>-2.15</v>
      </c>
      <c r="Q33" s="31">
        <v>-8.5217233722363943</v>
      </c>
      <c r="R33" s="31">
        <v>-2.1380560705239731</v>
      </c>
      <c r="S33" s="12">
        <v>-8.52</v>
      </c>
      <c r="T33" s="12">
        <v>-2.14</v>
      </c>
      <c r="U33" s="12">
        <v>-8.5410369458995774</v>
      </c>
      <c r="V33" s="12">
        <v>-2.1573696441872201</v>
      </c>
      <c r="W33" s="12"/>
      <c r="X33" s="12">
        <v>-2.14</v>
      </c>
      <c r="Y33" s="12">
        <v>-8.5399999999999991</v>
      </c>
      <c r="Z33" s="12">
        <v>-2.16</v>
      </c>
      <c r="AA33" s="12">
        <v>-8.510000000000014</v>
      </c>
      <c r="AB33" s="12">
        <v>-2.1303126772771979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-8.5278949084187694</v>
      </c>
      <c r="AP33" s="12">
        <f>AVERAGE(F33,J33,N33,P33,R33,T33,V33,X33,Z33,AB33,AD33,AF33,AH33,AJ33,AL33,AN33)</f>
        <v>-2.1450677625186132</v>
      </c>
      <c r="AQ33" s="12">
        <f t="shared" si="3"/>
        <v>1.3364243728270674E-2</v>
      </c>
      <c r="AR33" s="12">
        <f t="shared" si="2"/>
        <v>1.117231535565825E-2</v>
      </c>
    </row>
    <row r="34" spans="1:44" ht="15.75" thickBot="1">
      <c r="D34" s="33" t="s">
        <v>64</v>
      </c>
      <c r="E34" s="15">
        <f>ABS(E33-$AO$19)</f>
        <v>1.910541757687767E-2</v>
      </c>
      <c r="F34" s="16">
        <f>ABS(F33-$AP$33)</f>
        <v>1.4755085241415333E-2</v>
      </c>
      <c r="G34" s="15">
        <f>ABS(G33-$AO$19)</f>
        <v>1.910541757687767E-2</v>
      </c>
      <c r="H34" s="16">
        <f>ABS(H33-$AP$33)</f>
        <v>1.4755085241415333E-2</v>
      </c>
      <c r="I34" s="15">
        <f>ABS(I33-$AO$19)</f>
        <v>9.1884400560449109E-3</v>
      </c>
      <c r="J34" s="16">
        <f>ABS(J33-$AP$33)</f>
        <v>9.5587934019305543E-3</v>
      </c>
      <c r="K34" s="15"/>
      <c r="L34" s="16">
        <f>ABS(L33-$AP$33)</f>
        <v>9.5587934019567555E-3</v>
      </c>
      <c r="M34" s="15">
        <v>0</v>
      </c>
      <c r="N34" s="16">
        <v>0</v>
      </c>
      <c r="O34" s="15">
        <f>ABS(O33-$AO$33)</f>
        <v>2.1050915812299564E-3</v>
      </c>
      <c r="P34" s="16">
        <f>ABS(P33-$AP$33)</f>
        <v>4.9322374813867143E-3</v>
      </c>
      <c r="Q34" s="15"/>
      <c r="R34" s="16"/>
      <c r="S34" s="15">
        <f>ABS(S33-$AO$19)</f>
        <v>9.1054175768920942E-3</v>
      </c>
      <c r="T34" s="16">
        <f t="shared" ref="T34" si="12">ABS(T33-$AP$33)</f>
        <v>5.0677625186130726E-3</v>
      </c>
      <c r="U34" s="15">
        <f>ABS(U33-$AO$33)</f>
        <v>1.3142037480808E-2</v>
      </c>
      <c r="V34" s="16">
        <f>ABS(V33-$AP$33)</f>
        <v>1.2301881668606907E-2</v>
      </c>
      <c r="W34" s="15"/>
      <c r="X34" s="16"/>
      <c r="Y34" s="15">
        <f>ABS(Y33-$AO$33)</f>
        <v>1.2105091581229743E-2</v>
      </c>
      <c r="Z34" s="16">
        <f>ABS(Z33-$AP$33)</f>
        <v>1.4932237481386945E-2</v>
      </c>
      <c r="AA34" s="17">
        <v>8.4327313803468584E-2</v>
      </c>
      <c r="AB34" s="17">
        <v>8.9161016398427329E-2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H1" zoomScale="85" zoomScaleNormal="85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58</v>
      </c>
    </row>
    <row r="7" spans="4:44" ht="13.5" customHeight="1" thickBot="1"/>
    <row r="8" spans="4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1" t="s">
        <v>91</v>
      </c>
      <c r="AD8" s="43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64</v>
      </c>
      <c r="F11" s="12">
        <v>23</v>
      </c>
      <c r="G11" s="31">
        <v>64</v>
      </c>
      <c r="H11" s="12">
        <v>23</v>
      </c>
      <c r="I11" s="12">
        <v>64</v>
      </c>
      <c r="J11" s="12">
        <v>23</v>
      </c>
      <c r="K11" s="12">
        <v>64</v>
      </c>
      <c r="L11" s="12">
        <v>23</v>
      </c>
      <c r="M11" s="12">
        <v>64</v>
      </c>
      <c r="N11" s="12">
        <v>23</v>
      </c>
      <c r="O11" s="12">
        <v>64</v>
      </c>
      <c r="P11" s="12">
        <v>23</v>
      </c>
      <c r="Q11" s="31">
        <v>64</v>
      </c>
      <c r="R11" s="31">
        <v>23</v>
      </c>
      <c r="S11" s="12">
        <v>64</v>
      </c>
      <c r="T11" s="12">
        <v>23</v>
      </c>
      <c r="U11" s="12">
        <v>64</v>
      </c>
      <c r="V11" s="12">
        <v>23</v>
      </c>
      <c r="W11" s="12">
        <v>64</v>
      </c>
      <c r="X11" s="12">
        <v>23</v>
      </c>
      <c r="Y11" s="12">
        <v>64</v>
      </c>
      <c r="Z11" s="12">
        <v>23</v>
      </c>
      <c r="AA11" s="12">
        <v>64</v>
      </c>
      <c r="AB11" s="12">
        <v>23</v>
      </c>
      <c r="AC11" s="12">
        <v>64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64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37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>
        <v>-31.62</v>
      </c>
      <c r="Z12" s="12">
        <v>-4.9000000000000004</v>
      </c>
      <c r="AA12" s="12">
        <v>-31.62</v>
      </c>
      <c r="AB12" s="12">
        <v>-4.9000000000000004</v>
      </c>
      <c r="AC12" s="12">
        <v>-31.623979978989599</v>
      </c>
      <c r="AD12" s="12">
        <v>-4.9000000000000004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-4.8999999999999995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9.2767210423100277E-16</v>
      </c>
    </row>
    <row r="13" spans="4:44" ht="15.75" customHeight="1" thickBot="1">
      <c r="D13" s="34" t="s">
        <v>25</v>
      </c>
      <c r="E13" s="31">
        <v>165.83</v>
      </c>
      <c r="F13" s="12">
        <v>165.83</v>
      </c>
      <c r="G13" s="31">
        <v>165.83</v>
      </c>
      <c r="H13" s="12">
        <v>165.83</v>
      </c>
      <c r="I13" s="12">
        <v>165.85061232716708</v>
      </c>
      <c r="J13" s="12">
        <v>165.85061232716708</v>
      </c>
      <c r="K13" s="12">
        <v>165.850612327167</v>
      </c>
      <c r="L13" s="12">
        <v>165.850612327167</v>
      </c>
      <c r="M13" s="31">
        <v>165.85</v>
      </c>
      <c r="N13" s="31">
        <v>165.85</v>
      </c>
      <c r="O13" s="12">
        <v>165.84992385318964</v>
      </c>
      <c r="P13" s="12">
        <v>165.84992385318964</v>
      </c>
      <c r="Q13" s="31">
        <v>165.85061239851828</v>
      </c>
      <c r="R13" s="31">
        <v>165.85061239851828</v>
      </c>
      <c r="S13" s="12">
        <v>165.86</v>
      </c>
      <c r="T13" s="12">
        <v>165.86</v>
      </c>
      <c r="U13" s="12">
        <v>165.85820000000001</v>
      </c>
      <c r="V13" s="12">
        <v>165.85820000000001</v>
      </c>
      <c r="W13" s="12">
        <v>165.850612327167</v>
      </c>
      <c r="X13" s="12">
        <v>165.850612327167</v>
      </c>
      <c r="Y13" s="12">
        <v>165.85</v>
      </c>
      <c r="Z13" s="12">
        <v>165.85</v>
      </c>
      <c r="AA13" s="12">
        <v>165.83</v>
      </c>
      <c r="AB13" s="12">
        <v>165.83</v>
      </c>
      <c r="AC13" s="12">
        <v>165.85</v>
      </c>
      <c r="AD13" s="12">
        <v>165.85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165.84817826418563</v>
      </c>
      <c r="AP13" s="12">
        <f t="shared" si="1"/>
        <v>165.84817826418563</v>
      </c>
      <c r="AQ13" s="12">
        <f t="shared" ref="AQ13:AQ33" si="3">_xlfn.STDEV.S(E13,G13,I13,M13,O13,Q13,S13,U13,W13,Y13,AA13,AC13,AE13,AG13,AI13,AK13,AM13)</f>
        <v>1.0594924309304043E-2</v>
      </c>
      <c r="AR13" s="12">
        <f t="shared" si="2"/>
        <v>1.0594924309304043E-2</v>
      </c>
    </row>
    <row r="14" spans="4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8.7488062972547131E-2</v>
      </c>
      <c r="P14" s="12">
        <v>8.7488062972547131E-2</v>
      </c>
      <c r="Q14" s="31">
        <v>9.2631610423971458E-2</v>
      </c>
      <c r="R14" s="31">
        <v>9.2631610423971458E-2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9.7283606672410775E-2</v>
      </c>
      <c r="AP14" s="12">
        <f t="shared" si="1"/>
        <v>9.7283606672410775E-2</v>
      </c>
      <c r="AQ14" s="12">
        <f t="shared" si="3"/>
        <v>3.0001683311390883E-2</v>
      </c>
      <c r="AR14" s="12">
        <f t="shared" si="2"/>
        <v>3.0001683311390883E-2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-3.1500000000000234</v>
      </c>
      <c r="F19" s="12">
        <f>F$11-F$13+F$12+198.6-10*LOG10(A19)-30-SUM(F$14:F$18)</f>
        <v>-20.764237554869524</v>
      </c>
      <c r="G19" s="12">
        <f>G$11-G$13+G$12+198.6-60-SUM(G$14:G$18)</f>
        <v>-3.2500000000000231</v>
      </c>
      <c r="H19" s="12">
        <f>H$11-H$13+H$12+198.6-10*LOG10(A19)-30-SUM(H$14:H$18)</f>
        <v>-20.864237554869526</v>
      </c>
      <c r="I19" s="12">
        <v>-3.1745923061566543</v>
      </c>
      <c r="J19" s="12">
        <v>-20.784849882036582</v>
      </c>
      <c r="K19" s="12"/>
      <c r="L19" s="12"/>
      <c r="M19" s="12">
        <v>-3.18</v>
      </c>
      <c r="N19" s="12">
        <v>-20.78</v>
      </c>
      <c r="O19" s="40">
        <v>-5.16</v>
      </c>
      <c r="P19" s="12">
        <v>-20.8</v>
      </c>
      <c r="Q19" s="31">
        <v>-3.167223987931834</v>
      </c>
      <c r="R19" s="31">
        <v>-20.777481563811762</v>
      </c>
      <c r="S19" s="12">
        <v>-3.17</v>
      </c>
      <c r="T19" s="12">
        <v>-20.78</v>
      </c>
      <c r="U19" s="12">
        <v>-3.1821799789895593</v>
      </c>
      <c r="V19" s="12">
        <v>-20.792437554869522</v>
      </c>
      <c r="W19" s="12">
        <v>-3.17</v>
      </c>
      <c r="X19" s="12"/>
      <c r="Y19" s="12">
        <v>-3.18</v>
      </c>
      <c r="Z19" s="12">
        <v>-20.79</v>
      </c>
      <c r="AA19" s="12">
        <v>-3.1500000000000234</v>
      </c>
      <c r="AB19" s="12">
        <v>-20.764237554869524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-3.3683996273078094</v>
      </c>
      <c r="AP19" s="12">
        <f t="shared" si="1"/>
        <v>-20.781471567828547</v>
      </c>
      <c r="AQ19" s="12">
        <f t="shared" si="3"/>
        <v>0.59836419440608646</v>
      </c>
      <c r="AR19" s="12">
        <f t="shared" si="2"/>
        <v>2.8532951990505828E-2</v>
      </c>
    </row>
    <row r="20" spans="1:44" ht="15.75" thickBot="1">
      <c r="A20" s="30"/>
      <c r="D20" s="33" t="s">
        <v>64</v>
      </c>
      <c r="E20" s="15">
        <f>ABS(E19-$AO$19)</f>
        <v>0.21839962730778595</v>
      </c>
      <c r="F20" s="16">
        <f>ABS(F19-$AP$19)</f>
        <v>1.7234012959022493E-2</v>
      </c>
      <c r="G20" s="15">
        <f>ABS(G19-$AO$19)</f>
        <v>0.1183996273077863</v>
      </c>
      <c r="H20" s="16">
        <f>ABS(H19-$AP$19)</f>
        <v>8.2765987040978928E-2</v>
      </c>
      <c r="I20" s="15">
        <f>ABS(I19-$AO$19)</f>
        <v>0.19380732115115507</v>
      </c>
      <c r="J20" s="16">
        <f>ABS(J19-$AP$19)</f>
        <v>3.3783142080352491E-3</v>
      </c>
      <c r="K20" s="15"/>
      <c r="L20" s="16"/>
      <c r="M20" s="15">
        <v>0.01</v>
      </c>
      <c r="N20" s="16">
        <v>0.03</v>
      </c>
      <c r="O20" s="15">
        <f>ABS(O19-$AO$19)</f>
        <v>1.7916003726921907</v>
      </c>
      <c r="P20" s="16">
        <f>ABS(P19-$AP$19)</f>
        <v>1.8528432171454057E-2</v>
      </c>
      <c r="Q20" s="31"/>
      <c r="R20" s="31"/>
      <c r="S20" s="15">
        <f t="shared" ref="S20" si="4">ABS(S19-$AO$19)</f>
        <v>0.19839962730780947</v>
      </c>
      <c r="T20" s="16">
        <f t="shared" ref="T20" si="5">ABS(T19-$AP$19)</f>
        <v>1.4715678285455169E-3</v>
      </c>
      <c r="U20" s="15">
        <f>ABS(U19-$AO$19)</f>
        <v>0.18621964831825011</v>
      </c>
      <c r="V20" s="16">
        <f>ABS(V19-$AP$19)</f>
        <v>1.0965987040975733E-2</v>
      </c>
      <c r="W20" s="15"/>
      <c r="X20" s="16"/>
      <c r="Y20" s="15">
        <f>ABS(Y19-$AO$19)</f>
        <v>0.18839962730780924</v>
      </c>
      <c r="Z20" s="16">
        <f>ABS(Z19-$AP$19)</f>
        <v>8.5284321714524935E-3</v>
      </c>
      <c r="AA20" s="17">
        <v>9.1555141453095956E-2</v>
      </c>
      <c r="AB20" s="17">
        <v>0.1506117354211014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-3.1500000000000234</v>
      </c>
      <c r="F21" s="12">
        <f>F$11-F$13+F$12+198.6-10*LOG10(A21)-30-SUM(F$14:F$18)</f>
        <v>-15.993025007672898</v>
      </c>
      <c r="G21" s="12">
        <f>G$11-G$13+G$12+198.6-60-SUM(G$14:G$18)</f>
        <v>-3.2500000000000231</v>
      </c>
      <c r="H21" s="12">
        <f>H$11-H$13+H$12+198.6-10*LOG10(A21)-30-SUM(H$14:H$18)</f>
        <v>-16.0930250076729</v>
      </c>
      <c r="I21" s="12">
        <v>-3.1745923061566543</v>
      </c>
      <c r="J21" s="12">
        <v>-16.013637334839956</v>
      </c>
      <c r="K21" s="12"/>
      <c r="L21" s="12"/>
      <c r="M21" s="12">
        <v>-3.18</v>
      </c>
      <c r="N21" s="12">
        <v>-16.010000000000002</v>
      </c>
      <c r="O21" s="12">
        <v>-5.16</v>
      </c>
      <c r="P21" s="12">
        <v>-16</v>
      </c>
      <c r="Q21" s="31">
        <v>-3.167223987931834</v>
      </c>
      <c r="R21" s="31">
        <v>-16.006269016615136</v>
      </c>
      <c r="S21" s="12">
        <v>-3.17</v>
      </c>
      <c r="T21" s="12">
        <v>-16.010000000000002</v>
      </c>
      <c r="U21" s="12">
        <v>-3.1821799789895593</v>
      </c>
      <c r="V21" s="12">
        <v>-16.021225007672896</v>
      </c>
      <c r="W21" s="12"/>
      <c r="X21" s="12">
        <v>-16</v>
      </c>
      <c r="Y21" s="12">
        <v>-3.18</v>
      </c>
      <c r="Z21" s="12">
        <v>-16.02</v>
      </c>
      <c r="AA21" s="12">
        <v>-3.1500000000000234</v>
      </c>
      <c r="AB21" s="12">
        <v>-15.993025007672898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-3.3904440303420107</v>
      </c>
      <c r="AP21" s="12">
        <f>AVERAGE(F21,J21,N21,P21,R21,T21,V21,X21,Z21,AB21,AD21,AF21,AH21,AJ21,AL21,AN21)</f>
        <v>-16.006718137447383</v>
      </c>
      <c r="AQ21" s="12">
        <f t="shared" si="3"/>
        <v>0.62731075817324233</v>
      </c>
      <c r="AR21" s="12">
        <f t="shared" si="2"/>
        <v>2.7737070981553192E-2</v>
      </c>
    </row>
    <row r="22" spans="1:44" ht="15.75" thickBot="1">
      <c r="A22" s="30"/>
      <c r="D22" s="33" t="s">
        <v>64</v>
      </c>
      <c r="E22" s="15">
        <f>ABS(E21-$AO$19)</f>
        <v>0.21839962730778595</v>
      </c>
      <c r="F22" s="16">
        <f>ABS(F21-$AP$21)</f>
        <v>1.3693129774484447E-2</v>
      </c>
      <c r="G22" s="15">
        <f>ABS(G21-$AO$19)</f>
        <v>0.1183996273077863</v>
      </c>
      <c r="H22" s="16">
        <f>ABS(H21-$AP$21)</f>
        <v>8.6306870225516974E-2</v>
      </c>
      <c r="I22" s="15">
        <f>ABS(I21-$AO$19)</f>
        <v>0.19380732115115507</v>
      </c>
      <c r="J22" s="16">
        <f>ABS(J21-$AP$21)</f>
        <v>6.9191973925732952E-3</v>
      </c>
      <c r="K22" s="15"/>
      <c r="L22" s="16"/>
      <c r="M22" s="15">
        <v>0.01</v>
      </c>
      <c r="N22" s="16">
        <v>0.03</v>
      </c>
      <c r="O22" s="15">
        <f>ABS(O21-$AO$21)</f>
        <v>1.7695559696579894</v>
      </c>
      <c r="P22" s="16">
        <f>ABS(P21-$AP$21)</f>
        <v>6.7181374473825883E-3</v>
      </c>
      <c r="Q22" s="31"/>
      <c r="R22" s="31"/>
      <c r="S22" s="15">
        <f t="shared" ref="S22" si="6">ABS(S21-$AO$19)</f>
        <v>0.19839962730780947</v>
      </c>
      <c r="T22" s="16">
        <f t="shared" ref="T22" si="7">ABS(T21-$AP$21)</f>
        <v>3.2818625526189749E-3</v>
      </c>
      <c r="U22" s="15">
        <f>ABS(U21-$AO$21)</f>
        <v>0.20826405135245141</v>
      </c>
      <c r="V22" s="16">
        <f>ABS(V21-$AP$21)</f>
        <v>1.4506870225513779E-2</v>
      </c>
      <c r="W22" s="16"/>
      <c r="X22" s="16"/>
      <c r="Y22" s="15">
        <f>ABS(Y21-$AO$21)</f>
        <v>0.21044403034201054</v>
      </c>
      <c r="Z22" s="16">
        <f>ABS(Z21-$AP$21)</f>
        <v>1.3281862552616985E-2</v>
      </c>
      <c r="AA22" s="17">
        <v>9.1555141453095956E-2</v>
      </c>
      <c r="AB22" s="17">
        <v>0.13589652247279815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-3.1500000000000234</v>
      </c>
      <c r="F23" s="12">
        <f>F$11-F$13+F$12+198.6-10*LOG10(A23)-30-SUM(F$14:F$18)</f>
        <v>-12.982725051033086</v>
      </c>
      <c r="G23" s="12">
        <f>G$11-G$13+G$12+198.6-60-SUM(G$14:G$18)</f>
        <v>-3.2500000000000231</v>
      </c>
      <c r="H23" s="12">
        <f>H$11-H$13+H$12+198.6-10*LOG10(A23)-30-SUM(H$14:H$18)</f>
        <v>-13.082725051033085</v>
      </c>
      <c r="I23" s="12">
        <v>-3.1745923061566543</v>
      </c>
      <c r="J23" s="12">
        <v>-13.003337378200143</v>
      </c>
      <c r="K23" s="12">
        <v>-3.1745923061566499</v>
      </c>
      <c r="L23" s="12">
        <v>-13.0033373782002</v>
      </c>
      <c r="M23" s="12">
        <v>-3.18</v>
      </c>
      <c r="N23" s="12">
        <v>-13</v>
      </c>
      <c r="O23" s="12">
        <v>-5.16</v>
      </c>
      <c r="P23" s="12">
        <v>-12.99</v>
      </c>
      <c r="Q23" s="31">
        <v>-3.167223987931834</v>
      </c>
      <c r="R23" s="31">
        <v>-12.995969059975323</v>
      </c>
      <c r="S23" s="12">
        <v>-3.17</v>
      </c>
      <c r="T23" s="12">
        <v>-13</v>
      </c>
      <c r="U23" s="12">
        <v>-3.1821799789895593</v>
      </c>
      <c r="V23" s="12">
        <v>-13.010925051033091</v>
      </c>
      <c r="W23" s="12"/>
      <c r="X23" s="12">
        <v>-12.99</v>
      </c>
      <c r="Y23" s="12">
        <v>-3.18</v>
      </c>
      <c r="Z23" s="12">
        <v>-13.01</v>
      </c>
      <c r="AA23" s="12">
        <v>-3.1500000000000234</v>
      </c>
      <c r="AB23" s="12">
        <v>-12.982725051033086</v>
      </c>
      <c r="AC23" s="12">
        <v>-3.1</v>
      </c>
      <c r="AD23" s="12">
        <v>-13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-3.3613996273078093</v>
      </c>
      <c r="AP23" s="12">
        <f>AVERAGE(F23,J23,N23,P23,R23,T23,V23,X23,Z23,AB23,AD23,AF23,AH23,AJ23,AL23,AN23)</f>
        <v>-12.99688014466134</v>
      </c>
      <c r="AQ23" s="12">
        <f t="shared" si="3"/>
        <v>0.60092600878997748</v>
      </c>
      <c r="AR23" s="12">
        <f t="shared" si="2"/>
        <v>2.6443349713132825E-2</v>
      </c>
    </row>
    <row r="24" spans="1:44" ht="15.75" thickBot="1">
      <c r="A24" s="30"/>
      <c r="D24" s="33" t="s">
        <v>64</v>
      </c>
      <c r="E24" s="15">
        <f>ABS(E23-$AO$19)</f>
        <v>0.21839962730778595</v>
      </c>
      <c r="F24" s="16">
        <f>ABS(F23-$AP$23)</f>
        <v>1.4155093628254178E-2</v>
      </c>
      <c r="G24" s="15">
        <f>ABS(G23-$AO$19)</f>
        <v>0.1183996273077863</v>
      </c>
      <c r="H24" s="16">
        <f>ABS(H23-$AP$23)</f>
        <v>8.5844906371745466E-2</v>
      </c>
      <c r="I24" s="15">
        <f>ABS(I23-$AO$19)</f>
        <v>0.19380732115115507</v>
      </c>
      <c r="J24" s="16">
        <f>ABS(J23-$AP$23)</f>
        <v>6.457233538803564E-3</v>
      </c>
      <c r="K24" s="15">
        <f>ABS(K23-$AO$19)</f>
        <v>0.19380732115115951</v>
      </c>
      <c r="L24" s="16">
        <f>ABS(L23-$AP$23)</f>
        <v>6.4572335388604074E-3</v>
      </c>
      <c r="M24" s="15">
        <v>0.01</v>
      </c>
      <c r="N24" s="16">
        <v>0.02</v>
      </c>
      <c r="O24" s="15">
        <f>ABS(O23-$AO$23)</f>
        <v>1.7986003726921909</v>
      </c>
      <c r="P24" s="16">
        <f>ABS(P23-$AP$23)</f>
        <v>6.8801446613395711E-3</v>
      </c>
      <c r="Q24" s="31"/>
      <c r="R24" s="31"/>
      <c r="S24" s="15">
        <f t="shared" ref="S24" si="8">ABS(S23-$AO$19)</f>
        <v>0.19839962730780947</v>
      </c>
      <c r="T24" s="16">
        <f t="shared" ref="T24" si="9">ABS(T23-$AP$23)</f>
        <v>3.1198553386602157E-3</v>
      </c>
      <c r="U24" s="15">
        <f>ABS(U23-$AO$23)</f>
        <v>0.17921964831824999</v>
      </c>
      <c r="V24" s="16">
        <f>ABS(V23-$AP$23)</f>
        <v>1.4044906371751154E-2</v>
      </c>
      <c r="W24" s="15"/>
      <c r="X24" s="38"/>
      <c r="Y24" s="15">
        <f>ABS(Y23-$AO$23)</f>
        <v>0.18139962730780912</v>
      </c>
      <c r="Z24" s="16">
        <f>ABS(Z23-$AP$23)</f>
        <v>1.3119855338660003E-2</v>
      </c>
      <c r="AA24" s="17">
        <v>9.1555141453095956E-2</v>
      </c>
      <c r="AB24" s="17">
        <v>0.13572987989512342</v>
      </c>
      <c r="AC24" s="17" t="s">
        <v>32</v>
      </c>
      <c r="AD24" s="17" t="s">
        <v>32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-3.1500000000000234</v>
      </c>
      <c r="F25" s="12">
        <f>F$11-F$13+F$12+198.6-10*LOG10(A25)-30-SUM(F$14:F$18)</f>
        <v>-9.9724250943932731</v>
      </c>
      <c r="G25" s="12">
        <f>G$11-G$13+G$12+198.6-60-SUM(G$14:G$18)</f>
        <v>-3.2500000000000231</v>
      </c>
      <c r="H25" s="12">
        <f>H$11-H$13+H$12+198.6-10*LOG10(A25)-30-SUM(H$14:H$18)</f>
        <v>-10.072425094393273</v>
      </c>
      <c r="I25" s="12">
        <v>-3.1745923061566543</v>
      </c>
      <c r="J25" s="12">
        <v>-9.9930374215603308</v>
      </c>
      <c r="K25" s="12"/>
      <c r="L25" s="12">
        <v>-9.9930374215603504</v>
      </c>
      <c r="M25" s="12">
        <v>-3.18</v>
      </c>
      <c r="N25" s="12">
        <v>-9.99</v>
      </c>
      <c r="O25" s="12">
        <v>-5.16</v>
      </c>
      <c r="P25" s="12">
        <v>-9.99</v>
      </c>
      <c r="Q25" s="31">
        <v>-3.167223987931834</v>
      </c>
      <c r="R25" s="31">
        <v>-9.9856691033355105</v>
      </c>
      <c r="S25" s="12">
        <v>-3.17</v>
      </c>
      <c r="T25" s="12">
        <v>-9.99</v>
      </c>
      <c r="U25" s="12">
        <v>-3.1821799789895593</v>
      </c>
      <c r="V25" s="12">
        <v>-10.000625094393278</v>
      </c>
      <c r="W25" s="12"/>
      <c r="X25" s="12">
        <v>-9.98</v>
      </c>
      <c r="Y25" s="12">
        <v>-3.18</v>
      </c>
      <c r="Z25" s="12">
        <v>-9.99</v>
      </c>
      <c r="AA25" s="12">
        <v>-3.1500000000000234</v>
      </c>
      <c r="AB25" s="12">
        <v>-9.9724250943932731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-3.3904440303420107</v>
      </c>
      <c r="AP25" s="12">
        <f>AVERAGE(F25,J25,N25,P25,R25,T25,V25,X25,Z25,AB25,AD25,AF25,AH25,AJ25,AL25,AN25)</f>
        <v>-9.9864181808075667</v>
      </c>
      <c r="AQ25" s="12">
        <f t="shared" si="3"/>
        <v>0.62731075817324233</v>
      </c>
      <c r="AR25" s="12">
        <f t="shared" si="2"/>
        <v>2.7303942927547474E-2</v>
      </c>
    </row>
    <row r="26" spans="1:44" ht="15.75" thickBot="1">
      <c r="A26" s="30"/>
      <c r="D26" s="33" t="s">
        <v>64</v>
      </c>
      <c r="E26" s="15">
        <f>ABS(E25-$AO$19)</f>
        <v>0.21839962730778595</v>
      </c>
      <c r="F26" s="16">
        <f>ABS(F25-$AP$25)</f>
        <v>1.3993086414293643E-2</v>
      </c>
      <c r="G26" s="15">
        <f>ABS(G25-$AO$19)</f>
        <v>0.1183996273077863</v>
      </c>
      <c r="H26" s="16">
        <f>ABS(H25-$AP$25)</f>
        <v>8.6006913585706002E-2</v>
      </c>
      <c r="I26" s="15">
        <f>ABS(I25-$AO$19)</f>
        <v>0.19380732115115507</v>
      </c>
      <c r="J26" s="16">
        <f>ABS(J25-$AP$25)</f>
        <v>6.6192407527640995E-3</v>
      </c>
      <c r="K26" s="15"/>
      <c r="L26" s="16">
        <f>ABS(L25-$AP$25)</f>
        <v>6.6192407527836394E-3</v>
      </c>
      <c r="M26" s="15">
        <v>0.01</v>
      </c>
      <c r="N26" s="16">
        <v>0.02</v>
      </c>
      <c r="O26" s="15">
        <f>ABS(O25-$AO$25)</f>
        <v>1.7695559696579894</v>
      </c>
      <c r="P26" s="16">
        <f>ABS(P25-$AP$25)</f>
        <v>3.5818191924334997E-3</v>
      </c>
      <c r="Q26" s="31"/>
      <c r="R26" s="31"/>
      <c r="S26" s="15">
        <f t="shared" ref="S26" si="10">ABS(S25-$AO$19)</f>
        <v>0.19839962730780947</v>
      </c>
      <c r="T26" s="16">
        <f t="shared" ref="T26" si="11">ABS(T25-$AP$25)</f>
        <v>3.5818191924334997E-3</v>
      </c>
      <c r="U26" s="15">
        <f>ABS(U25-$AO$25)</f>
        <v>0.20826405135245141</v>
      </c>
      <c r="V26" s="16">
        <f>ABS(V25-$AP$25)</f>
        <v>1.4206913585711689E-2</v>
      </c>
      <c r="W26" s="15"/>
      <c r="X26" s="16"/>
      <c r="Y26" s="15">
        <f>ABS(Y25-$AO$25)</f>
        <v>0.21044403034201054</v>
      </c>
      <c r="Z26" s="16">
        <f>ABS(Z25-$AP$25)</f>
        <v>3.5818191924334997E-3</v>
      </c>
      <c r="AA26" s="17">
        <v>9.1555141453095956E-2</v>
      </c>
      <c r="AB26" s="17">
        <v>0.13556323731745046</v>
      </c>
      <c r="AC26" s="17" t="s">
        <v>32</v>
      </c>
      <c r="AD26" s="17" t="s">
        <v>32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-3.1500000000000234</v>
      </c>
      <c r="F27" s="12">
        <f>F$11-F$13+F$12+198.6-10*LOG10(A27)-30-SUM(F$14:F$18)</f>
        <v>-6.9621251377534641</v>
      </c>
      <c r="G27" s="12">
        <f>G$11-G$13+G$12+198.6-60-SUM(G$14:G$18)</f>
        <v>-3.2500000000000231</v>
      </c>
      <c r="H27" s="12">
        <f>H$11-H$13+H$12+198.6-10*LOG10(A27)-30-SUM(H$14:H$18)</f>
        <v>-7.0621251377534637</v>
      </c>
      <c r="I27" s="12">
        <v>-3.1745923061566543</v>
      </c>
      <c r="J27" s="12">
        <v>-6.9827374649205183</v>
      </c>
      <c r="K27" s="12"/>
      <c r="L27" s="12">
        <v>-6.9827374649205396</v>
      </c>
      <c r="M27" s="12">
        <v>-3.18</v>
      </c>
      <c r="N27" s="12">
        <v>-6.98</v>
      </c>
      <c r="O27" s="12">
        <v>-5.16</v>
      </c>
      <c r="P27" s="12">
        <v>-6.99</v>
      </c>
      <c r="Q27" s="31">
        <v>-3.167223987931834</v>
      </c>
      <c r="R27" s="31">
        <v>-6.975369146695698</v>
      </c>
      <c r="S27" s="12">
        <v>-3.17</v>
      </c>
      <c r="T27" s="12">
        <v>-6.98</v>
      </c>
      <c r="U27" s="12">
        <v>-3.1821799789895593</v>
      </c>
      <c r="V27" s="12">
        <v>-6.9903251377534659</v>
      </c>
      <c r="W27" s="12"/>
      <c r="X27" s="12">
        <v>-6.97</v>
      </c>
      <c r="Y27" s="12">
        <v>-3.18</v>
      </c>
      <c r="Z27" s="12">
        <v>-6.98</v>
      </c>
      <c r="AA27" s="12">
        <v>-3.1500000000000234</v>
      </c>
      <c r="AB27" s="12">
        <v>-6.9621251377534641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-3.3904440303420107</v>
      </c>
      <c r="AP27" s="12">
        <f>AVERAGE(F27,J27,N27,P27,R27,T27,V27,X27,Z27,AB27,AD27,AF27,AH27,AJ27,AL27,AN27)</f>
        <v>-6.97726820248766</v>
      </c>
      <c r="AQ27" s="12">
        <f t="shared" si="3"/>
        <v>0.62731075817324233</v>
      </c>
      <c r="AR27" s="12">
        <f t="shared" si="2"/>
        <v>2.7287417669993444E-2</v>
      </c>
    </row>
    <row r="28" spans="1:44" ht="15.75" thickBot="1">
      <c r="A28" s="30"/>
      <c r="D28" s="33" t="s">
        <v>64</v>
      </c>
      <c r="E28" s="15">
        <f>ABS(E27-$AO$19)</f>
        <v>0.21839962730778595</v>
      </c>
      <c r="F28" s="16">
        <f>ABS(F27-$AP$27)</f>
        <v>1.514306473419591E-2</v>
      </c>
      <c r="G28" s="15">
        <f>ABS(G27-$AO$19)</f>
        <v>0.1183996273077863</v>
      </c>
      <c r="H28" s="16">
        <f>ABS(H27-$AP$27)</f>
        <v>8.4856935265803735E-2</v>
      </c>
      <c r="I28" s="15">
        <f>ABS(I27-$AO$19)</f>
        <v>0.19380732115115507</v>
      </c>
      <c r="J28" s="16">
        <f>ABS(J27-$AP$27)</f>
        <v>5.4692624328582795E-3</v>
      </c>
      <c r="K28" s="15"/>
      <c r="L28" s="16">
        <f>ABS(L27-$AP$27)</f>
        <v>5.4692624328795958E-3</v>
      </c>
      <c r="M28" s="15">
        <v>0.01</v>
      </c>
      <c r="N28" s="16">
        <v>0.01</v>
      </c>
      <c r="O28" s="15">
        <f>ABS(O27-$AO$27)</f>
        <v>1.7695559696579894</v>
      </c>
      <c r="P28" s="16">
        <f>ABS(P27-$AP$27)</f>
        <v>1.2731797512340215E-2</v>
      </c>
      <c r="Q28" s="31"/>
      <c r="R28" s="31"/>
      <c r="S28" s="15">
        <f t="shared" ref="S28" si="12">ABS(S27-$AO$19)</f>
        <v>0.19839962730780947</v>
      </c>
      <c r="T28" s="16">
        <f t="shared" ref="T28" si="13">ABS(T27-$AP$27)</f>
        <v>2.7317975123404281E-3</v>
      </c>
      <c r="U28" s="15">
        <f>ABS(U27-$AO$27)</f>
        <v>0.20826405135245141</v>
      </c>
      <c r="V28" s="16">
        <f>ABS(V27-$AP$27)</f>
        <v>1.3056935265805869E-2</v>
      </c>
      <c r="W28" s="15"/>
      <c r="X28" s="16"/>
      <c r="Y28" s="15">
        <f>ABS(Y27-$AO$27)</f>
        <v>0.21044403034201054</v>
      </c>
      <c r="Z28" s="16">
        <f>ABS(Z27-$AP$27)</f>
        <v>2.7317975123404281E-3</v>
      </c>
      <c r="AA28" s="17">
        <v>9.1555141453095956E-2</v>
      </c>
      <c r="AB28" s="17">
        <v>0.13428548362867065</v>
      </c>
      <c r="AC28" s="17" t="s">
        <v>32</v>
      </c>
      <c r="AD28" s="17" t="s">
        <v>32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-3.1500000000000234</v>
      </c>
      <c r="F29" s="12">
        <f>F$11-F$13+F$12+198.6-10*LOG10(A29)-30-SUM(F$14:F$18)</f>
        <v>-5.2012125471966506</v>
      </c>
      <c r="G29" s="12">
        <f>G$11-G$13+G$12+198.6-60-SUM(G$14:G$18)</f>
        <v>-3.2500000000000231</v>
      </c>
      <c r="H29" s="12">
        <f>H$11-H$13+H$12+198.6-10*LOG10(A29)-30-SUM(H$14:H$18)</f>
        <v>-5.3012125471966502</v>
      </c>
      <c r="I29" s="12">
        <v>-3.1745923061566543</v>
      </c>
      <c r="J29" s="12">
        <v>-5.2218248743637048</v>
      </c>
      <c r="K29" s="12"/>
      <c r="L29" s="12"/>
      <c r="M29" s="12">
        <v>-3.18</v>
      </c>
      <c r="N29" s="12">
        <v>-5.22</v>
      </c>
      <c r="O29" s="12">
        <v>-5.16</v>
      </c>
      <c r="P29" s="12">
        <v>-5.2</v>
      </c>
      <c r="Q29" s="31">
        <v>-3.167223987931834</v>
      </c>
      <c r="R29" s="31">
        <v>-5.2144565561388845</v>
      </c>
      <c r="S29" s="12">
        <v>-3.17</v>
      </c>
      <c r="T29" s="12">
        <v>-5.22</v>
      </c>
      <c r="U29" s="12">
        <v>-3.1821799789895593</v>
      </c>
      <c r="V29" s="12">
        <v>-5.2294125471966524</v>
      </c>
      <c r="W29" s="12"/>
      <c r="X29" s="12">
        <v>-5.21</v>
      </c>
      <c r="Y29" s="12">
        <v>-3.18</v>
      </c>
      <c r="Z29" s="12">
        <v>-5.22</v>
      </c>
      <c r="AA29" s="12">
        <v>-3.1500000000000234</v>
      </c>
      <c r="AB29" s="12">
        <v>-5.2012125471966506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-3.3904440303420107</v>
      </c>
      <c r="AP29" s="12">
        <f>AVERAGE(F29,J29,N29,P29,R29,T29,V29,X29,Z29,AB29,AD29,AF29,AH29,AJ29,AL29,AN29)</f>
        <v>-5.2138119072092532</v>
      </c>
      <c r="AQ29" s="12">
        <f t="shared" si="3"/>
        <v>0.62731075817324233</v>
      </c>
      <c r="AR29" s="12">
        <f t="shared" si="2"/>
        <v>2.8089316110820724E-2</v>
      </c>
    </row>
    <row r="30" spans="1:44" ht="15.75" thickBot="1">
      <c r="A30" s="30"/>
      <c r="D30" s="33" t="s">
        <v>64</v>
      </c>
      <c r="E30" s="15">
        <f>ABS(E29-$AO$19)</f>
        <v>0.21839962730778595</v>
      </c>
      <c r="F30" s="16">
        <f>ABS(F29-$AP$29)</f>
        <v>1.2599360012602645E-2</v>
      </c>
      <c r="G30" s="15">
        <f>ABS(G29-$AO$19)</f>
        <v>0.1183996273077863</v>
      </c>
      <c r="H30" s="16">
        <f>ABS(H29-$AP$29)</f>
        <v>8.7400639987397E-2</v>
      </c>
      <c r="I30" s="15">
        <f>ABS(I29-$AO$19)</f>
        <v>0.19380732115115507</v>
      </c>
      <c r="J30" s="16">
        <f>ABS(J29-$AP$29)</f>
        <v>8.0129671544515446E-3</v>
      </c>
      <c r="K30" s="15"/>
      <c r="L30" s="16"/>
      <c r="M30" s="15">
        <v>0.01</v>
      </c>
      <c r="N30" s="16">
        <v>0.01</v>
      </c>
      <c r="O30" s="15">
        <f>ABS(O29-$AO$29)</f>
        <v>1.7695559696579894</v>
      </c>
      <c r="P30" s="16">
        <f>ABS(P29-$AP$29)</f>
        <v>1.3811907209253071E-2</v>
      </c>
      <c r="Q30" s="31"/>
      <c r="R30" s="31"/>
      <c r="S30" s="15">
        <f t="shared" ref="S30" si="14">ABS(S29-$AO$19)</f>
        <v>0.19839962730780947</v>
      </c>
      <c r="T30" s="16">
        <f t="shared" ref="T30" si="15">ABS(T29-$AP$29)</f>
        <v>6.1880927907465022E-3</v>
      </c>
      <c r="U30" s="15">
        <f>ABS(U29-$AO$29)</f>
        <v>0.20826405135245141</v>
      </c>
      <c r="V30" s="16">
        <f>ABS(V29-$AP$29)</f>
        <v>1.5600639987399134E-2</v>
      </c>
      <c r="W30" s="15"/>
      <c r="X30" s="16"/>
      <c r="Y30" s="15">
        <f>ABS(Y29-$AO$29)</f>
        <v>0.21044403034201054</v>
      </c>
      <c r="Z30" s="16">
        <f>ABS(Z29-$AP$29)</f>
        <v>6.1880927907465022E-3</v>
      </c>
      <c r="AA30" s="17">
        <v>9.1555141453095956E-2</v>
      </c>
      <c r="AB30" s="17">
        <v>0.13711182220821883</v>
      </c>
      <c r="AC30" s="17" t="s">
        <v>32</v>
      </c>
      <c r="AD30" s="17" t="s">
        <v>32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-3.1500000000000234</v>
      </c>
      <c r="F31" s="12">
        <f>F$11-F$13+F$12+198.6-10*LOG10(A31)-30-SUM(F$14:F$18)</f>
        <v>-2.1909125905568381</v>
      </c>
      <c r="G31" s="12">
        <f>G$11-G$13+G$12+198.6-60-SUM(G$14:G$18)</f>
        <v>-3.2500000000000231</v>
      </c>
      <c r="H31" s="12">
        <f>H$11-H$13+H$12+198.6-10*LOG10(A31)-30-SUM(H$14:H$18)</f>
        <v>-2.2909125905568377</v>
      </c>
      <c r="I31" s="12">
        <v>-3.1745923061566543</v>
      </c>
      <c r="J31" s="12">
        <v>-2.2115249177238923</v>
      </c>
      <c r="K31" s="12"/>
      <c r="L31" s="12">
        <v>-2.21152491772391</v>
      </c>
      <c r="M31" s="12">
        <v>-3.18</v>
      </c>
      <c r="N31" s="12">
        <v>-2.21</v>
      </c>
      <c r="O31" s="12">
        <v>-5.16</v>
      </c>
      <c r="P31" s="12">
        <v>-2.2000000000000002</v>
      </c>
      <c r="Q31" s="31">
        <v>-3.167223987931834</v>
      </c>
      <c r="R31" s="31">
        <v>-2.2041565994990719</v>
      </c>
      <c r="S31" s="12">
        <v>-3.17</v>
      </c>
      <c r="T31" s="12">
        <v>-2.21</v>
      </c>
      <c r="U31" s="12">
        <v>-3.1821799789895593</v>
      </c>
      <c r="V31" s="12">
        <v>-2.2191125905568398</v>
      </c>
      <c r="W31" s="12"/>
      <c r="X31" s="12">
        <v>-2.2000000000000002</v>
      </c>
      <c r="Y31" s="12">
        <v>-3.18</v>
      </c>
      <c r="Z31" s="12">
        <v>-2.21</v>
      </c>
      <c r="AA31" s="12">
        <v>-3.1500000000000234</v>
      </c>
      <c r="AB31" s="12">
        <v>-2.1909125905568381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-3.3904440303420107</v>
      </c>
      <c r="AP31" s="12">
        <f>AVERAGE(F31,J31,N31,P31,R31,T31,V31,X31,Z31,AB31,AD31,AF31,AH31,AJ31,AL31,AN31)</f>
        <v>-2.2046619288893483</v>
      </c>
      <c r="AQ31" s="12">
        <f t="shared" si="3"/>
        <v>0.62731075817324233</v>
      </c>
      <c r="AR31" s="12">
        <f t="shared" si="2"/>
        <v>2.7433749706544535E-2</v>
      </c>
    </row>
    <row r="32" spans="1:44" ht="15.75" thickBot="1">
      <c r="A32" s="30"/>
      <c r="D32" s="33" t="s">
        <v>64</v>
      </c>
      <c r="E32" s="15">
        <f>ABS(E31-$AO$19)</f>
        <v>0.21839962730778595</v>
      </c>
      <c r="F32" s="16">
        <f>ABS(F31-$AP$31)</f>
        <v>1.3749338332510241E-2</v>
      </c>
      <c r="G32" s="15">
        <f>ABS(G31-$AO$19)</f>
        <v>0.1183996273077863</v>
      </c>
      <c r="H32" s="16">
        <f>ABS(H31-$AP$31)</f>
        <v>8.6250661667489403E-2</v>
      </c>
      <c r="I32" s="15">
        <f>ABS(I31-$AO$19)</f>
        <v>0.19380732115115507</v>
      </c>
      <c r="J32" s="16">
        <f>ABS(J31-$AP$31)</f>
        <v>6.8629888345439483E-3</v>
      </c>
      <c r="K32" s="15"/>
      <c r="L32" s="16">
        <f>ABS(L31-$AP$31)</f>
        <v>6.8629888345617118E-3</v>
      </c>
      <c r="M32" s="15">
        <v>0.01</v>
      </c>
      <c r="N32" s="16">
        <v>0.01</v>
      </c>
      <c r="O32" s="15">
        <f>ABS(O31-$AO$31)</f>
        <v>1.7695559696579894</v>
      </c>
      <c r="P32" s="16">
        <f>ABS(P31-$AP$31)</f>
        <v>4.6619288893481325E-3</v>
      </c>
      <c r="Q32" s="31"/>
      <c r="R32" s="31"/>
      <c r="S32" s="15">
        <f t="shared" ref="S32" si="16">ABS(S31-$AO$19)</f>
        <v>0.19839962730780947</v>
      </c>
      <c r="T32" s="16">
        <f t="shared" ref="T32" si="17">ABS(T31-$AP$31)</f>
        <v>5.3380711106516543E-3</v>
      </c>
      <c r="U32" s="15">
        <f>ABS(U31-$AO$31)</f>
        <v>0.20826405135245141</v>
      </c>
      <c r="V32" s="16">
        <f>ABS(V31-$AP$31)</f>
        <v>1.4450661667491538E-2</v>
      </c>
      <c r="W32" s="15"/>
      <c r="X32" s="16"/>
      <c r="Y32" s="15">
        <f>ABS(Y31-$AO$31)</f>
        <v>0.21044403034201054</v>
      </c>
      <c r="Z32" s="16">
        <f>ABS(Z31-$AP$31)</f>
        <v>5.3380711106516543E-3</v>
      </c>
      <c r="AA32" s="17">
        <v>9.1555141453095956E-2</v>
      </c>
      <c r="AB32" s="17">
        <v>0.13583406851943325</v>
      </c>
      <c r="AC32" s="17" t="s">
        <v>32</v>
      </c>
      <c r="AD32" s="17" t="s">
        <v>32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-3.1500000000000234</v>
      </c>
      <c r="F33" s="12">
        <f>F$11-F$13+F$12+198.6-10*LOG10(A33)-30-SUM(F$14:F$18)</f>
        <v>3.829687322722787</v>
      </c>
      <c r="G33" s="12">
        <f>G$11-G$13+G$12+198.6-60-SUM(G$14:G$18)</f>
        <v>-3.2500000000000231</v>
      </c>
      <c r="H33" s="12">
        <f>H$11-H$13+H$12+198.6-10*LOG10(A33)-30-SUM(H$14:H$18)</f>
        <v>3.7296873227227874</v>
      </c>
      <c r="I33" s="12">
        <v>-3.1745923061566543</v>
      </c>
      <c r="J33" s="12">
        <v>3.8090749955557328</v>
      </c>
      <c r="K33" s="12"/>
      <c r="L33" s="12">
        <v>3.8090749955557102</v>
      </c>
      <c r="M33" s="12">
        <v>-3.18</v>
      </c>
      <c r="N33" s="12">
        <v>3.81</v>
      </c>
      <c r="O33" s="12">
        <v>-5.16</v>
      </c>
      <c r="P33" s="12">
        <v>3.8</v>
      </c>
      <c r="Q33" s="31">
        <v>-3.167223987931834</v>
      </c>
      <c r="R33" s="31">
        <v>3.8164433137805531</v>
      </c>
      <c r="S33" s="12">
        <v>-3.17</v>
      </c>
      <c r="T33" s="12">
        <v>3.81</v>
      </c>
      <c r="U33" s="12">
        <v>-3.1821799789895593</v>
      </c>
      <c r="V33" s="12">
        <v>3.8014873227227852</v>
      </c>
      <c r="W33" s="12"/>
      <c r="X33" s="12">
        <v>3.82</v>
      </c>
      <c r="Y33" s="12">
        <v>-3.18</v>
      </c>
      <c r="Z33" s="12">
        <v>3.81</v>
      </c>
      <c r="AA33" s="12">
        <v>-3.1500000000000234</v>
      </c>
      <c r="AB33" s="12">
        <v>3.829687322722787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-3.3904440303420107</v>
      </c>
      <c r="AP33" s="12">
        <f>AVERAGE(F33,J33,N33,P33,R33,T33,V33,X33,Z33,AB33,AD33,AF33,AH33,AJ33,AL33,AN33)</f>
        <v>3.8136380277504642</v>
      </c>
      <c r="AQ33" s="12">
        <f t="shared" si="3"/>
        <v>0.62731075817324233</v>
      </c>
      <c r="AR33" s="12">
        <f t="shared" si="2"/>
        <v>2.7137953994217329E-2</v>
      </c>
    </row>
    <row r="34" spans="1:44" ht="15.75" thickBot="1">
      <c r="D34" s="33" t="s">
        <v>64</v>
      </c>
      <c r="E34" s="15">
        <f>ABS(E33-$AO$19)</f>
        <v>0.21839962730778595</v>
      </c>
      <c r="F34" s="16">
        <f>ABS(F33-$AP$33)</f>
        <v>1.604929497232277E-2</v>
      </c>
      <c r="G34" s="15">
        <f>ABS(G33-$AO$19)</f>
        <v>0.1183996273077863</v>
      </c>
      <c r="H34" s="16">
        <f>ABS(H33-$AP$33)</f>
        <v>8.3950705027676875E-2</v>
      </c>
      <c r="I34" s="15">
        <f>ABS(I33-$AO$19)</f>
        <v>0.19380732115115507</v>
      </c>
      <c r="J34" s="16">
        <f>ABS(J33-$AP$33)</f>
        <v>4.5630321947314201E-3</v>
      </c>
      <c r="K34" s="15"/>
      <c r="L34" s="16">
        <f>ABS(L33-$AP$33)</f>
        <v>4.5630321947540686E-3</v>
      </c>
      <c r="M34" s="15">
        <v>0.01</v>
      </c>
      <c r="N34" s="16">
        <v>0</v>
      </c>
      <c r="O34" s="15">
        <f>ABS(O33-$AO$33)</f>
        <v>1.7695559696579894</v>
      </c>
      <c r="P34" s="16">
        <f>ABS(P33-$AP$33)</f>
        <v>1.363802775046441E-2</v>
      </c>
      <c r="Q34" s="15"/>
      <c r="R34" s="16"/>
      <c r="S34" s="15">
        <f t="shared" ref="S34" si="18">ABS(S33-$AO$19)</f>
        <v>0.19839962730780947</v>
      </c>
      <c r="T34" s="16">
        <f t="shared" ref="T34" si="19">ABS(T33-$AP$33)</f>
        <v>3.6380277504641789E-3</v>
      </c>
      <c r="U34" s="15">
        <f>ABS(U33-$AO$33)</f>
        <v>0.20826405135245141</v>
      </c>
      <c r="V34" s="16">
        <f>ABS(V33-$AP$33)</f>
        <v>1.215070502767901E-2</v>
      </c>
      <c r="W34" s="15"/>
      <c r="X34" s="16"/>
      <c r="Y34" s="15">
        <f>ABS(Y33-$AO$33)</f>
        <v>0.21044403034201054</v>
      </c>
      <c r="Z34" s="16">
        <f>ABS(Z33-$AP$33)</f>
        <v>3.6380277504641789E-3</v>
      </c>
      <c r="AA34" s="17">
        <v>9.1555141453095956E-2</v>
      </c>
      <c r="AB34" s="17">
        <v>0.13327856114186387</v>
      </c>
      <c r="AC34" s="17" t="s">
        <v>32</v>
      </c>
      <c r="AD34" s="17" t="s">
        <v>32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opLeftCell="B1" zoomScale="70" zoomScaleNormal="70" zoomScalePageLayoutView="80" workbookViewId="0">
      <selection activeCell="M13" sqref="M13:N13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1:44" ht="13.5" thickBot="1"/>
    <row r="4" spans="1:44" ht="13.5" thickBot="1">
      <c r="D4" s="28" t="s">
        <v>59</v>
      </c>
    </row>
    <row r="7" spans="1:44" ht="13.5" customHeight="1" thickBot="1"/>
    <row r="8" spans="1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1" t="s">
        <v>91</v>
      </c>
      <c r="AD8" s="43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1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1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30" customHeight="1" thickBot="1">
      <c r="D11" s="35" t="s">
        <v>69</v>
      </c>
      <c r="E11" s="12">
        <v>58</v>
      </c>
      <c r="F11" s="12">
        <v>23</v>
      </c>
      <c r="G11" s="12">
        <v>58</v>
      </c>
      <c r="H11" s="12">
        <v>23</v>
      </c>
      <c r="I11" s="12">
        <v>58</v>
      </c>
      <c r="J11" s="12">
        <v>23</v>
      </c>
      <c r="K11" s="12">
        <v>58</v>
      </c>
      <c r="L11" s="12">
        <v>23</v>
      </c>
      <c r="M11" s="12">
        <v>58</v>
      </c>
      <c r="N11" s="12">
        <v>23</v>
      </c>
      <c r="O11" s="12">
        <v>58</v>
      </c>
      <c r="P11" s="12">
        <v>23</v>
      </c>
      <c r="Q11" s="31">
        <v>58</v>
      </c>
      <c r="R11" s="31">
        <v>23</v>
      </c>
      <c r="S11" s="12">
        <v>58</v>
      </c>
      <c r="T11" s="12">
        <v>23</v>
      </c>
      <c r="U11" s="12">
        <v>58</v>
      </c>
      <c r="V11" s="12">
        <v>23</v>
      </c>
      <c r="W11" s="12">
        <v>58</v>
      </c>
      <c r="X11" s="12">
        <v>23</v>
      </c>
      <c r="Y11" s="12">
        <v>58</v>
      </c>
      <c r="Z11" s="12">
        <v>23</v>
      </c>
      <c r="AA11" s="12">
        <v>58</v>
      </c>
      <c r="AB11" s="12">
        <v>23</v>
      </c>
      <c r="AC11" s="12">
        <v>58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58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</v>
      </c>
      <c r="AR11" s="12">
        <f>_xlfn.STDEV.S(F11,H11,J11,N11,P11,R11,T11,V11,X11,Z11,AB11,AD11,AF11,AH11,AJ11,AL11,AN11)</f>
        <v>0</v>
      </c>
    </row>
    <row r="12" spans="1:44" ht="15.75" customHeight="1" thickBot="1">
      <c r="D12" s="34" t="s">
        <v>83</v>
      </c>
      <c r="E12" s="12">
        <v>-31.62</v>
      </c>
      <c r="F12" s="12">
        <v>-4.9000000000000004</v>
      </c>
      <c r="G12" s="12">
        <v>-31.62</v>
      </c>
      <c r="H12" s="12">
        <v>-4.9000000000000004</v>
      </c>
      <c r="I12" s="12">
        <v>-31.62397997898956</v>
      </c>
      <c r="J12" s="12">
        <v>-4.9000000000000004</v>
      </c>
      <c r="K12" s="12">
        <v>-31.623979978989599</v>
      </c>
      <c r="L12" s="12">
        <v>-4.9000000000000004</v>
      </c>
      <c r="M12" s="12">
        <v>-31.62</v>
      </c>
      <c r="N12" s="12">
        <v>-4.9000000000000004</v>
      </c>
      <c r="O12" s="12">
        <v>-31.6</v>
      </c>
      <c r="P12" s="12">
        <v>-4.9000000000000004</v>
      </c>
      <c r="Q12" s="31">
        <v>-31.62397997898956</v>
      </c>
      <c r="R12" s="31">
        <v>-4.9000000000000004</v>
      </c>
      <c r="S12" s="12">
        <v>-31.623979978989599</v>
      </c>
      <c r="T12" s="12">
        <v>-4.9000000000000004</v>
      </c>
      <c r="U12" s="37">
        <v>-31.62397997898956</v>
      </c>
      <c r="V12" s="12">
        <v>-4.9000000000000004</v>
      </c>
      <c r="W12" s="12">
        <v>-31.623979978989599</v>
      </c>
      <c r="X12" s="12">
        <v>-4.9000000000000004</v>
      </c>
      <c r="Y12" s="12">
        <v>-31.62</v>
      </c>
      <c r="Z12" s="12">
        <v>-4.9000000000000004</v>
      </c>
      <c r="AA12" s="12">
        <v>-31.62</v>
      </c>
      <c r="AB12" s="12">
        <v>-4.9000000000000004</v>
      </c>
      <c r="AC12" s="12">
        <v>-31.62</v>
      </c>
      <c r="AD12" s="12">
        <v>-4.9000000000000004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-31.619990899540714</v>
      </c>
      <c r="AP12" s="12">
        <f t="shared" si="1"/>
        <v>-4.8999999999999995</v>
      </c>
      <c r="AQ12" s="12">
        <f>_xlfn.STDEV.S(E12,G12,I12,M12,O12,Q12,S12,U12,W12,Y12,AA12,AC12,AE12,AG12,AI12,AK12,AM12)</f>
        <v>6.6002777400385754E-3</v>
      </c>
      <c r="AR12" s="12">
        <f t="shared" ref="AR12:AR33" si="2">_xlfn.STDEV.S(F12,H12,J12,N12,P12,R12,T12,V12,X12,Z12,AB12,AD12,AF12,AH12,AJ12,AL12,AN12)</f>
        <v>9.2767210423100277E-16</v>
      </c>
    </row>
    <row r="13" spans="1:44" ht="15.75" customHeight="1" thickBot="1">
      <c r="A13" s="18" t="s">
        <v>32</v>
      </c>
      <c r="D13" s="34" t="s">
        <v>25</v>
      </c>
      <c r="E13" s="31">
        <v>160.4</v>
      </c>
      <c r="F13" s="12">
        <v>160.4</v>
      </c>
      <c r="G13" s="31">
        <v>160.4</v>
      </c>
      <c r="H13" s="12">
        <v>160.4</v>
      </c>
      <c r="I13" s="12">
        <v>160.42263599084663</v>
      </c>
      <c r="J13" s="12">
        <v>160.42263599084663</v>
      </c>
      <c r="K13" s="12">
        <v>160.422635990847</v>
      </c>
      <c r="L13" s="12">
        <v>160.422635990847</v>
      </c>
      <c r="M13" s="31">
        <v>160.41999999999999</v>
      </c>
      <c r="N13" s="31">
        <v>160.41999999999999</v>
      </c>
      <c r="O13" s="12">
        <v>160.41440817689534</v>
      </c>
      <c r="P13" s="12">
        <v>160.41440817689534</v>
      </c>
      <c r="Q13" s="31">
        <v>160.42263608469102</v>
      </c>
      <c r="R13" s="31">
        <v>160.42263608469102</v>
      </c>
      <c r="S13" s="12">
        <v>160.41999999999999</v>
      </c>
      <c r="T13" s="12">
        <v>160.41999999999999</v>
      </c>
      <c r="U13" s="12">
        <v>160.42259999999999</v>
      </c>
      <c r="V13" s="12">
        <v>160.42259999999999</v>
      </c>
      <c r="W13" s="12">
        <v>160.422635990847</v>
      </c>
      <c r="X13" s="12">
        <v>160.422635990847</v>
      </c>
      <c r="Y13" s="12">
        <v>160.41999999999999</v>
      </c>
      <c r="Z13" s="12">
        <v>160.41999999999999</v>
      </c>
      <c r="AA13" s="12">
        <v>160.4</v>
      </c>
      <c r="AB13" s="12">
        <v>160.4</v>
      </c>
      <c r="AC13" s="12">
        <v>160.41999999999999</v>
      </c>
      <c r="AD13" s="12">
        <v>160.41999999999999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160.41681056757091</v>
      </c>
      <c r="AP13" s="12">
        <f t="shared" si="1"/>
        <v>160.41681056757091</v>
      </c>
      <c r="AQ13" s="12">
        <f t="shared" ref="AQ13:AQ33" si="3">_xlfn.STDEV.S(E13,G13,I13,M13,O13,Q13,S13,U13,W13,Y13,AA13,AC13,AE13,AG13,AI13,AK13,AM13)</f>
        <v>9.5632945813863106E-3</v>
      </c>
      <c r="AR13" s="12">
        <f t="shared" si="2"/>
        <v>9.5632945813863106E-3</v>
      </c>
    </row>
    <row r="14" spans="1:44" ht="15.75" customHeight="1" thickBot="1">
      <c r="D14" s="34" t="s">
        <v>26</v>
      </c>
      <c r="E14" s="12">
        <v>0.1</v>
      </c>
      <c r="F14" s="12">
        <v>0.1</v>
      </c>
      <c r="G14" s="12">
        <v>0.2</v>
      </c>
      <c r="H14" s="12">
        <v>0.2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8.1775206645410228E-2</v>
      </c>
      <c r="P14" s="12">
        <v>8.1775206645410228E-2</v>
      </c>
      <c r="Q14" s="31">
        <v>8.6731281168822727E-2</v>
      </c>
      <c r="R14" s="31">
        <v>8.6731281168822727E-2</v>
      </c>
      <c r="S14" s="12">
        <v>0.09</v>
      </c>
      <c r="T14" s="12">
        <v>0.09</v>
      </c>
      <c r="U14" s="12">
        <v>0.1</v>
      </c>
      <c r="V14" s="12">
        <v>0.1</v>
      </c>
      <c r="W14" s="12">
        <v>0.1</v>
      </c>
      <c r="X14" s="12">
        <v>0.1</v>
      </c>
      <c r="Y14" s="12">
        <v>0.1</v>
      </c>
      <c r="Z14" s="12">
        <v>0.1</v>
      </c>
      <c r="AA14" s="12">
        <v>0.1</v>
      </c>
      <c r="AB14" s="12">
        <v>0.1</v>
      </c>
      <c r="AC14" s="12">
        <v>0.1</v>
      </c>
      <c r="AD14" s="12">
        <v>0.1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9.6227862528566632E-2</v>
      </c>
      <c r="AP14" s="12">
        <f t="shared" si="1"/>
        <v>9.6227862528566632E-2</v>
      </c>
      <c r="AQ14" s="12">
        <f t="shared" si="3"/>
        <v>3.0634133120577504E-2</v>
      </c>
      <c r="AR14" s="12">
        <f t="shared" si="2"/>
        <v>3.0634133120577504E-2</v>
      </c>
    </row>
    <row r="15" spans="1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1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-3.7200000000000166</v>
      </c>
      <c r="F19" s="12">
        <f>F$11-F$13+F$12+198.6-10*LOG10(A19)-30-SUM(F$14:F$18)</f>
        <v>-15.334237554869517</v>
      </c>
      <c r="G19" s="12">
        <f>G$11-G$13+G$12+198.6-60-SUM(G$14:G$18)</f>
        <v>-3.8200000000000163</v>
      </c>
      <c r="H19" s="12">
        <f>H$11-H$13+H$12+198.6-10*LOG10(A19)-30-SUM(H$14:H$18)</f>
        <v>-15.434237554869517</v>
      </c>
      <c r="I19" s="12">
        <v>-3.7466159698361707</v>
      </c>
      <c r="J19" s="12">
        <v>-15.356873545716127</v>
      </c>
      <c r="K19" s="12"/>
      <c r="L19" s="12"/>
      <c r="M19" s="12">
        <v>-3.75</v>
      </c>
      <c r="N19" s="12">
        <v>-15.35</v>
      </c>
      <c r="O19" s="12">
        <v>-3.72</v>
      </c>
      <c r="P19" s="12">
        <v>-15.33</v>
      </c>
      <c r="Q19" s="31">
        <v>-3.7333473448494345</v>
      </c>
      <c r="R19" s="31">
        <v>-15.343604920729362</v>
      </c>
      <c r="S19" s="12">
        <v>-3.73</v>
      </c>
      <c r="T19" s="12">
        <v>-15.34</v>
      </c>
      <c r="U19" s="12">
        <v>-3.7465799789895371</v>
      </c>
      <c r="V19" s="12">
        <v>-15.3568375548695</v>
      </c>
      <c r="W19" s="12">
        <v>-3.75</v>
      </c>
      <c r="X19" s="12"/>
      <c r="Y19" s="12">
        <v>-3.75</v>
      </c>
      <c r="Z19" s="12">
        <v>-15.36</v>
      </c>
      <c r="AA19" s="12">
        <v>-3.7200000000000166</v>
      </c>
      <c r="AB19" s="12">
        <v>-15.334237554869517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-3.7366543293675178</v>
      </c>
      <c r="AP19" s="12">
        <f t="shared" si="1"/>
        <v>-15.34508790345045</v>
      </c>
      <c r="AQ19" s="12">
        <f t="shared" si="3"/>
        <v>2.816805037692836E-2</v>
      </c>
      <c r="AR19" s="12">
        <f t="shared" si="2"/>
        <v>3.0124814909314547E-2</v>
      </c>
    </row>
    <row r="20" spans="1:44" ht="15.75" thickBot="1">
      <c r="A20" s="30"/>
      <c r="D20" s="33" t="s">
        <v>64</v>
      </c>
      <c r="E20" s="15">
        <f>ABS(E19-$AO$19)</f>
        <v>1.6654329367501219E-2</v>
      </c>
      <c r="F20" s="16">
        <f>ABS(F19-$AP$19)</f>
        <v>1.0850348580932589E-2</v>
      </c>
      <c r="G20" s="15">
        <f>ABS(G19-$AO$19)</f>
        <v>8.3345670632498425E-2</v>
      </c>
      <c r="H20" s="16">
        <f>ABS(H19-$AP$19)</f>
        <v>8.9149651419067055E-2</v>
      </c>
      <c r="I20" s="15">
        <f>ABS(I19-$AO$19)</f>
        <v>9.9616404686528881E-3</v>
      </c>
      <c r="J20" s="16">
        <f>ABS(J19-$AP$19)</f>
        <v>1.1785642265676799E-2</v>
      </c>
      <c r="K20" s="15"/>
      <c r="L20" s="16"/>
      <c r="M20" s="15">
        <v>0</v>
      </c>
      <c r="N20" s="16">
        <v>0.03</v>
      </c>
      <c r="O20" s="15">
        <f>ABS(O19-$AO$19)</f>
        <v>1.6654329367517651E-2</v>
      </c>
      <c r="P20" s="16">
        <f>ABS(P19-$AP$19)</f>
        <v>1.5087903450449858E-2</v>
      </c>
      <c r="Q20" s="31"/>
      <c r="R20" s="31"/>
      <c r="S20" s="15">
        <f t="shared" ref="S20" si="4">ABS(S19-$AO$19)</f>
        <v>6.6543293675178639E-3</v>
      </c>
      <c r="T20" s="16">
        <f t="shared" ref="T20" si="5">ABS(T19-$AP$19)</f>
        <v>5.0879034504500709E-3</v>
      </c>
      <c r="U20" s="15">
        <f>ABS(U19-$AO$19)</f>
        <v>9.9256496220192503E-3</v>
      </c>
      <c r="V20" s="16">
        <f>ABS(V19-$AP$19)</f>
        <v>1.1749651419050267E-2</v>
      </c>
      <c r="W20" s="15"/>
      <c r="X20" s="16"/>
      <c r="Y20" s="15">
        <f>ABS(Y19-$AO$19)</f>
        <v>1.3345670632482154E-2</v>
      </c>
      <c r="Z20" s="16">
        <f>ABS(Z19-$AP$19)</f>
        <v>1.4912096549549503E-2</v>
      </c>
      <c r="AA20" s="17">
        <v>0.12816185625833221</v>
      </c>
      <c r="AB20" s="17">
        <v>0.15279335784645376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-3.7200000000000166</v>
      </c>
      <c r="F21" s="12">
        <f>F$11-F$13+F$12+198.6-10*LOG10(A21)-30-SUM(F$14:F$18)</f>
        <v>-10.563025007672891</v>
      </c>
      <c r="G21" s="12">
        <f>G$11-G$13+G$12+198.6-60-SUM(G$14:G$18)</f>
        <v>-3.8200000000000163</v>
      </c>
      <c r="H21" s="12">
        <f>H$11-H$13+H$12+198.6-10*LOG10(A21)-30-SUM(H$14:H$18)</f>
        <v>-10.663025007672891</v>
      </c>
      <c r="I21" s="12">
        <v>-3.7466159698361707</v>
      </c>
      <c r="J21" s="12">
        <v>-10.585660998519501</v>
      </c>
      <c r="K21" s="12"/>
      <c r="L21" s="12"/>
      <c r="M21" s="12">
        <v>-3.75</v>
      </c>
      <c r="N21" s="12">
        <v>-10.58</v>
      </c>
      <c r="O21" s="12">
        <v>-3.72</v>
      </c>
      <c r="P21" s="12">
        <v>-10.56</v>
      </c>
      <c r="Q21" s="31">
        <v>-3.7333473448494345</v>
      </c>
      <c r="R21" s="31">
        <v>-10.572392373532736</v>
      </c>
      <c r="S21" s="12">
        <v>-3.73</v>
      </c>
      <c r="T21" s="12">
        <v>-10.57</v>
      </c>
      <c r="U21" s="12">
        <v>-3.7465799789895371</v>
      </c>
      <c r="V21" s="12">
        <v>-10.585625007672874</v>
      </c>
      <c r="W21" s="12"/>
      <c r="X21" s="12">
        <v>-10.58</v>
      </c>
      <c r="Y21" s="12">
        <v>-3.75</v>
      </c>
      <c r="Z21" s="12">
        <v>-10.59</v>
      </c>
      <c r="AA21" s="12">
        <v>-3.7200000000000166</v>
      </c>
      <c r="AB21" s="12">
        <v>-10.563025007672891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-3.7351714770750197</v>
      </c>
      <c r="AP21" s="12">
        <f>AVERAGE(F21,J21,N21,P21,R21,T21,V21,X21,Z21,AB21,AD21,AF21,AH21,AJ21,AL21,AN21)</f>
        <v>-10.574972839507089</v>
      </c>
      <c r="AQ21" s="12">
        <f t="shared" si="3"/>
        <v>2.9623158676328351E-2</v>
      </c>
      <c r="AR21" s="12">
        <f t="shared" si="2"/>
        <v>2.8449060229564949E-2</v>
      </c>
    </row>
    <row r="22" spans="1:44" ht="15.75" thickBot="1">
      <c r="A22" s="30"/>
      <c r="D22" s="33" t="s">
        <v>64</v>
      </c>
      <c r="E22" s="15">
        <f>ABS(E21-$AO$19)</f>
        <v>1.6654329367501219E-2</v>
      </c>
      <c r="F22" s="16">
        <f>ABS(F21-$AP$21)</f>
        <v>1.1947831834197231E-2</v>
      </c>
      <c r="G22" s="15">
        <f>ABS(G21-$AO$19)</f>
        <v>8.3345670632498425E-2</v>
      </c>
      <c r="H22" s="16">
        <f>ABS(H21-$AP$21)</f>
        <v>8.8052168165802414E-2</v>
      </c>
      <c r="I22" s="15">
        <f>ABS(I21-$AO$19)</f>
        <v>9.9616404686528881E-3</v>
      </c>
      <c r="J22" s="16">
        <f>ABS(J21-$AP$21)</f>
        <v>1.0688159012412157E-2</v>
      </c>
      <c r="K22" s="15"/>
      <c r="L22" s="16"/>
      <c r="M22" s="15">
        <v>0</v>
      </c>
      <c r="N22" s="16">
        <v>0.03</v>
      </c>
      <c r="O22" s="15">
        <f>ABS(O21-$AO$21)</f>
        <v>1.5171477075019535E-2</v>
      </c>
      <c r="P22" s="16">
        <f>ABS(P21-$AP$21)</f>
        <v>1.4972839507088054E-2</v>
      </c>
      <c r="Q22" s="31"/>
      <c r="R22" s="31"/>
      <c r="S22" s="15">
        <f t="shared" ref="S22" si="6">ABS(S21-$AO$19)</f>
        <v>6.6543293675178639E-3</v>
      </c>
      <c r="T22" s="16">
        <f t="shared" ref="T22" si="7">ABS(T21-$AP$21)</f>
        <v>4.9728395070882669E-3</v>
      </c>
      <c r="U22" s="15">
        <f>ABS(U21-$AO$21)</f>
        <v>1.1408501914517366E-2</v>
      </c>
      <c r="V22" s="16">
        <f>ABS(V21-$AP$21)</f>
        <v>1.0652168165785625E-2</v>
      </c>
      <c r="W22" s="16"/>
      <c r="X22" s="16"/>
      <c r="Y22" s="15">
        <f>ABS(Y21-$AO$21)</f>
        <v>1.482852292498027E-2</v>
      </c>
      <c r="Z22" s="16">
        <f>ABS(Z21-$AP$21)</f>
        <v>1.5027160492911307E-2</v>
      </c>
      <c r="AA22" s="17">
        <v>0.12816185625833221</v>
      </c>
      <c r="AB22" s="17">
        <v>0.13339129796200133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-3.7200000000000166</v>
      </c>
      <c r="F23" s="12">
        <f>F$11-F$13+F$12+198.6-10*LOG10(A23)-30-SUM(F$14:F$18)</f>
        <v>-7.5527250510330823</v>
      </c>
      <c r="G23" s="12">
        <f>G$11-G$13+G$12+198.6-60-SUM(G$14:G$18)</f>
        <v>-3.8200000000000163</v>
      </c>
      <c r="H23" s="12">
        <f>H$11-H$13+H$12+198.6-10*LOG10(A23)-30-SUM(H$14:H$18)</f>
        <v>-7.652725051033082</v>
      </c>
      <c r="I23" s="12">
        <v>-3.7466159698361707</v>
      </c>
      <c r="J23" s="12">
        <v>-7.5753610418796882</v>
      </c>
      <c r="K23" s="12">
        <v>-3.7466159698361898</v>
      </c>
      <c r="L23" s="12">
        <v>-7.5753610418797104</v>
      </c>
      <c r="M23" s="12">
        <v>-3.75</v>
      </c>
      <c r="N23" s="12">
        <v>-7.57</v>
      </c>
      <c r="O23" s="12">
        <v>-3.72</v>
      </c>
      <c r="P23" s="12">
        <v>-7.53</v>
      </c>
      <c r="Q23" s="31">
        <v>-3.7333473448494345</v>
      </c>
      <c r="R23" s="31">
        <v>-7.5620924168929236</v>
      </c>
      <c r="S23" s="12">
        <v>-3.73</v>
      </c>
      <c r="T23" s="12">
        <v>-7.56</v>
      </c>
      <c r="U23" s="12">
        <v>-3.7465799789895371</v>
      </c>
      <c r="V23" s="12">
        <v>-7.5753250510330687</v>
      </c>
      <c r="W23" s="12"/>
      <c r="X23" s="12">
        <v>-7.57</v>
      </c>
      <c r="Y23" s="12">
        <v>-3.75</v>
      </c>
      <c r="Z23" s="12">
        <v>-7.58</v>
      </c>
      <c r="AA23" s="12">
        <v>-3.7200000000000166</v>
      </c>
      <c r="AB23" s="12">
        <v>-7.5527250510330823</v>
      </c>
      <c r="AC23" s="12">
        <v>-3.68</v>
      </c>
      <c r="AD23" s="12">
        <v>-7.57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-3.7296543293675177</v>
      </c>
      <c r="AP23" s="12">
        <f>AVERAGE(F23,J23,N23,P23,R23,T23,V23,X23,Z23,AB23,AD23,AF23,AH23,AJ23,AL23,AN23)</f>
        <v>-7.5634753283519869</v>
      </c>
      <c r="AQ23" s="12">
        <f t="shared" si="3"/>
        <v>3.403131685249175E-2</v>
      </c>
      <c r="AR23" s="12">
        <f t="shared" si="2"/>
        <v>2.9154619219635813E-2</v>
      </c>
    </row>
    <row r="24" spans="1:44" ht="15.75" thickBot="1">
      <c r="A24" s="30"/>
      <c r="D24" s="33" t="s">
        <v>64</v>
      </c>
      <c r="E24" s="15">
        <f>ABS(E23-$AO$19)</f>
        <v>1.6654329367501219E-2</v>
      </c>
      <c r="F24" s="16">
        <f>ABS(F23-$AP$23)</f>
        <v>1.0750277318904544E-2</v>
      </c>
      <c r="G24" s="15">
        <f>ABS(G23-$AO$19)</f>
        <v>8.3345670632498425E-2</v>
      </c>
      <c r="H24" s="16">
        <f>ABS(H23-$AP$23)</f>
        <v>8.9249722681095101E-2</v>
      </c>
      <c r="I24" s="15">
        <f>ABS(I23-$AO$19)</f>
        <v>9.9616404686528881E-3</v>
      </c>
      <c r="J24" s="16">
        <f>ABS(J23-$AP$23)</f>
        <v>1.1885713527701292E-2</v>
      </c>
      <c r="K24" s="15">
        <f>ABS(K23-$AO$19)</f>
        <v>9.9616404686719839E-3</v>
      </c>
      <c r="L24" s="16">
        <f>ABS(L23-$AP$23)</f>
        <v>1.1885713527723496E-2</v>
      </c>
      <c r="M24" s="15">
        <v>0</v>
      </c>
      <c r="N24" s="16">
        <v>0.02</v>
      </c>
      <c r="O24" s="15">
        <f>ABS(O23-$AO$23)</f>
        <v>9.6543293675175335E-3</v>
      </c>
      <c r="P24" s="16">
        <f>ABS(P23-$AP$23)</f>
        <v>3.3475328351986633E-2</v>
      </c>
      <c r="Q24" s="31"/>
      <c r="R24" s="31"/>
      <c r="S24" s="15">
        <f t="shared" ref="S24" si="8">ABS(S23-$AO$19)</f>
        <v>6.6543293675178639E-3</v>
      </c>
      <c r="T24" s="16">
        <f t="shared" ref="T24" si="9">ABS(T23-$AP$23)</f>
        <v>3.4753283519872724E-3</v>
      </c>
      <c r="U24" s="15">
        <f>ABS(U23-$AO$23)</f>
        <v>1.6925649622019368E-2</v>
      </c>
      <c r="V24" s="16">
        <f>ABS(V23-$AP$23)</f>
        <v>1.1849722681081865E-2</v>
      </c>
      <c r="W24" s="15"/>
      <c r="X24" s="38"/>
      <c r="Y24" s="15">
        <f>ABS(Y23-$AO$23)</f>
        <v>2.0345670632482271E-2</v>
      </c>
      <c r="Z24" s="16">
        <f>ABS(Z23-$AP$23)</f>
        <v>1.6524671648013189E-2</v>
      </c>
      <c r="AA24" s="17">
        <v>0.12816185625833221</v>
      </c>
      <c r="AB24" s="17">
        <v>0.13544687760655361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-3.7200000000000166</v>
      </c>
      <c r="F25" s="12">
        <f>F$11-F$13+F$12+198.6-10*LOG10(A25)-30-SUM(F$14:F$18)</f>
        <v>-4.5424250943932698</v>
      </c>
      <c r="G25" s="12">
        <f>G$11-G$13+G$12+198.6-60-SUM(G$14:G$18)</f>
        <v>-3.8200000000000163</v>
      </c>
      <c r="H25" s="12">
        <f>H$11-H$13+H$12+198.6-10*LOG10(A25)-30-SUM(H$14:H$18)</f>
        <v>-4.6424250943932694</v>
      </c>
      <c r="I25" s="12">
        <v>-3.7466159698361707</v>
      </c>
      <c r="J25" s="12">
        <v>-4.5650610852398756</v>
      </c>
      <c r="K25" s="12"/>
      <c r="L25" s="12">
        <v>-4.5650610852398996</v>
      </c>
      <c r="M25" s="12">
        <v>-3.75</v>
      </c>
      <c r="N25" s="12">
        <v>-4.5599999999999996</v>
      </c>
      <c r="O25" s="12">
        <v>-3.72</v>
      </c>
      <c r="P25" s="12">
        <v>-4.53</v>
      </c>
      <c r="Q25" s="31">
        <v>-3.7333473448494345</v>
      </c>
      <c r="R25" s="31">
        <v>-4.551792460253111</v>
      </c>
      <c r="S25" s="12">
        <v>-3.73</v>
      </c>
      <c r="T25" s="12">
        <v>-4.55</v>
      </c>
      <c r="U25" s="12">
        <v>-3.7465799789895371</v>
      </c>
      <c r="V25" s="12">
        <v>-4.5650250943932562</v>
      </c>
      <c r="W25" s="12"/>
      <c r="X25" s="12">
        <v>-4.55</v>
      </c>
      <c r="Y25" s="12">
        <v>-3.75</v>
      </c>
      <c r="Z25" s="12">
        <v>-4.57</v>
      </c>
      <c r="AA25" s="12">
        <v>-3.7200000000000166</v>
      </c>
      <c r="AB25" s="12">
        <v>-4.5424250943932698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-3.7351714770750197</v>
      </c>
      <c r="AP25" s="12">
        <f>AVERAGE(F25,J25,N25,P25,R25,T25,V25,X25,Z25,AB25,AD25,AF25,AH25,AJ25,AL25,AN25)</f>
        <v>-4.5526728828672791</v>
      </c>
      <c r="AQ25" s="12">
        <f t="shared" si="3"/>
        <v>2.9623158676328351E-2</v>
      </c>
      <c r="AR25" s="12">
        <f t="shared" si="2"/>
        <v>2.9533477617367392E-2</v>
      </c>
    </row>
    <row r="26" spans="1:44" ht="15.75" thickBot="1">
      <c r="A26" s="30"/>
      <c r="D26" s="33" t="s">
        <v>64</v>
      </c>
      <c r="E26" s="15">
        <f>ABS(E25-$AO$19)</f>
        <v>1.6654329367501219E-2</v>
      </c>
      <c r="F26" s="16">
        <f>ABS(F25-$AP$25)</f>
        <v>1.0247788474009312E-2</v>
      </c>
      <c r="G26" s="15">
        <f>ABS(G25-$AO$19)</f>
        <v>8.3345670632498425E-2</v>
      </c>
      <c r="H26" s="16">
        <f>ABS(H25-$AP$25)</f>
        <v>8.9752211525990333E-2</v>
      </c>
      <c r="I26" s="15">
        <f>ABS(I25-$AO$19)</f>
        <v>9.9616404686528881E-3</v>
      </c>
      <c r="J26" s="16">
        <f>ABS(J25-$AP$25)</f>
        <v>1.2388202372596524E-2</v>
      </c>
      <c r="K26" s="15"/>
      <c r="L26" s="16">
        <f>ABS(L25-$AP$25)</f>
        <v>1.2388202372620505E-2</v>
      </c>
      <c r="M26" s="15">
        <v>0</v>
      </c>
      <c r="N26" s="16">
        <v>0.02</v>
      </c>
      <c r="O26" s="15">
        <f>ABS(O25-$AO$25)</f>
        <v>1.5171477075019535E-2</v>
      </c>
      <c r="P26" s="16">
        <f>ABS(P25-$AP$25)</f>
        <v>2.2672882867278865E-2</v>
      </c>
      <c r="Q26" s="31"/>
      <c r="R26" s="31"/>
      <c r="S26" s="15">
        <f t="shared" ref="S26" si="10">ABS(S25-$AO$19)</f>
        <v>6.6543293675178639E-3</v>
      </c>
      <c r="T26" s="16">
        <f t="shared" ref="T26" si="11">ABS(T25-$AP$25)</f>
        <v>2.6728828672792915E-3</v>
      </c>
      <c r="U26" s="15">
        <f>ABS(U25-$AO$25)</f>
        <v>1.1408501914517366E-2</v>
      </c>
      <c r="V26" s="16">
        <f>ABS(V25-$AP$25)</f>
        <v>1.2352211525977097E-2</v>
      </c>
      <c r="W26" s="15"/>
      <c r="X26" s="16"/>
      <c r="Y26" s="15">
        <f>ABS(Y25-$AO$25)</f>
        <v>1.482852292498027E-2</v>
      </c>
      <c r="Z26" s="16">
        <f>ABS(Z25-$AP$25)</f>
        <v>1.732711713272117E-2</v>
      </c>
      <c r="AA26" s="17">
        <v>0.12816185625833221</v>
      </c>
      <c r="AB26" s="17">
        <v>0.13528023502887976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-3.7200000000000166</v>
      </c>
      <c r="F27" s="12">
        <f>F$11-F$13+F$12+198.6-10*LOG10(A27)-30-SUM(F$14:F$18)</f>
        <v>-1.5321251377534573</v>
      </c>
      <c r="G27" s="12">
        <f>G$11-G$13+G$12+198.6-60-SUM(G$14:G$18)</f>
        <v>-3.8200000000000163</v>
      </c>
      <c r="H27" s="12">
        <f>H$11-H$13+H$12+198.6-10*LOG10(A27)-30-SUM(H$14:H$18)</f>
        <v>-1.6321251377534569</v>
      </c>
      <c r="I27" s="12">
        <v>-3.7466159698361707</v>
      </c>
      <c r="J27" s="12">
        <v>-1.5547611286000631</v>
      </c>
      <c r="K27" s="12"/>
      <c r="L27" s="12">
        <v>-1.55476112860008</v>
      </c>
      <c r="M27" s="12">
        <v>-3.75</v>
      </c>
      <c r="N27" s="12">
        <v>-1.55</v>
      </c>
      <c r="O27" s="12">
        <v>-3.72</v>
      </c>
      <c r="P27" s="12">
        <v>-1.53</v>
      </c>
      <c r="Q27" s="31">
        <v>-3.7333473448494345</v>
      </c>
      <c r="R27" s="31">
        <v>-1.5414925036132985</v>
      </c>
      <c r="S27" s="12">
        <v>-3.73</v>
      </c>
      <c r="T27" s="12">
        <v>-1.54</v>
      </c>
      <c r="U27" s="12">
        <v>-3.7465799789895371</v>
      </c>
      <c r="V27" s="12">
        <v>-1.5547251377534437</v>
      </c>
      <c r="W27" s="12"/>
      <c r="X27" s="12">
        <v>-1.54</v>
      </c>
      <c r="Y27" s="12">
        <v>-3.75</v>
      </c>
      <c r="Z27" s="12">
        <v>-1.56</v>
      </c>
      <c r="AA27" s="12">
        <v>-3.7200000000000166</v>
      </c>
      <c r="AB27" s="12">
        <v>-1.5321251377534573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-3.7351714770750197</v>
      </c>
      <c r="AP27" s="12">
        <f>AVERAGE(F27,J27,N27,P27,R27,T27,V27,X27,Z27,AB27,AD27,AF27,AH27,AJ27,AL27,AN27)</f>
        <v>-1.543522904547372</v>
      </c>
      <c r="AQ27" s="12">
        <f t="shared" si="3"/>
        <v>2.9623158676328351E-2</v>
      </c>
      <c r="AR27" s="12">
        <f t="shared" si="2"/>
        <v>2.8589427310119059E-2</v>
      </c>
    </row>
    <row r="28" spans="1:44" ht="15.75" thickBot="1">
      <c r="A28" s="30"/>
      <c r="D28" s="33" t="s">
        <v>64</v>
      </c>
      <c r="E28" s="15">
        <f>ABS(E27-$AO$19)</f>
        <v>1.6654329367501219E-2</v>
      </c>
      <c r="F28" s="16">
        <f>ABS(F27-$AP$27)</f>
        <v>1.1397766793914688E-2</v>
      </c>
      <c r="G28" s="15">
        <f>ABS(G27-$AO$19)</f>
        <v>8.3345670632498425E-2</v>
      </c>
      <c r="H28" s="16">
        <f>ABS(H27-$AP$27)</f>
        <v>8.8602233206084957E-2</v>
      </c>
      <c r="I28" s="15">
        <f>ABS(I27-$AO$19)</f>
        <v>9.9616404686528881E-3</v>
      </c>
      <c r="J28" s="16">
        <f>ABS(J27-$AP$27)</f>
        <v>1.1238224052691148E-2</v>
      </c>
      <c r="K28" s="15"/>
      <c r="L28" s="16">
        <f>ABS(L27-$AP$27)</f>
        <v>1.1238224052708023E-2</v>
      </c>
      <c r="M28" s="15">
        <v>0</v>
      </c>
      <c r="N28" s="16">
        <v>0.01</v>
      </c>
      <c r="O28" s="15">
        <f>ABS(O27-$AO$27)</f>
        <v>1.5171477075019535E-2</v>
      </c>
      <c r="P28" s="16">
        <f>ABS(P27-$AP$27)</f>
        <v>1.3522904547371928E-2</v>
      </c>
      <c r="Q28" s="31"/>
      <c r="R28" s="31"/>
      <c r="S28" s="15">
        <f t="shared" ref="S28" si="12">ABS(S27-$AO$19)</f>
        <v>6.6543293675178639E-3</v>
      </c>
      <c r="T28" s="16">
        <f t="shared" ref="T28" si="13">ABS(T27-$AP$27)</f>
        <v>3.5229045473719189E-3</v>
      </c>
      <c r="U28" s="15">
        <f>ABS(U27-$AO$27)</f>
        <v>1.1408501914517366E-2</v>
      </c>
      <c r="V28" s="16">
        <f>ABS(V27-$AP$27)</f>
        <v>1.1202233206071721E-2</v>
      </c>
      <c r="W28" s="15"/>
      <c r="X28" s="16"/>
      <c r="Y28" s="15">
        <f>ABS(Y27-$AO$27)</f>
        <v>1.482852292498027E-2</v>
      </c>
      <c r="Z28" s="16">
        <f>ABS(Z27-$AP$27)</f>
        <v>1.6477095452628099E-2</v>
      </c>
      <c r="AA28" s="17">
        <v>0.12816185625833221</v>
      </c>
      <c r="AB28" s="17">
        <v>0.13400248134009463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-3.7200000000000166</v>
      </c>
      <c r="F29" s="12">
        <f>F$11-F$13+F$12+198.6-10*LOG10(A29)-30-SUM(F$14:F$18)</f>
        <v>0.22878745280335622</v>
      </c>
      <c r="G29" s="12">
        <f>G$11-G$13+G$12+198.6-60-SUM(G$14:G$18)</f>
        <v>-3.8200000000000163</v>
      </c>
      <c r="H29" s="12">
        <f>H$11-H$13+H$12+198.6-10*LOG10(A29)-30-SUM(H$14:H$18)</f>
        <v>0.12878745280335657</v>
      </c>
      <c r="I29" s="12">
        <v>-3.7466159698361707</v>
      </c>
      <c r="J29" s="12">
        <v>0.20615146195675038</v>
      </c>
      <c r="K29" s="12"/>
      <c r="L29" s="12"/>
      <c r="M29" s="12">
        <v>-3.75</v>
      </c>
      <c r="N29" s="12">
        <v>0.21</v>
      </c>
      <c r="O29" s="12">
        <v>-3.72</v>
      </c>
      <c r="P29" s="12">
        <v>0.23</v>
      </c>
      <c r="Q29" s="31">
        <v>-3.7333473448494345</v>
      </c>
      <c r="R29" s="31">
        <v>0.219420086943515</v>
      </c>
      <c r="S29" s="12">
        <v>-3.73</v>
      </c>
      <c r="T29" s="12">
        <v>0.22</v>
      </c>
      <c r="U29" s="12">
        <v>-3.7465799789895371</v>
      </c>
      <c r="V29" s="12">
        <v>0.20618745280336981</v>
      </c>
      <c r="W29" s="12"/>
      <c r="X29" s="12">
        <v>0.22</v>
      </c>
      <c r="Y29" s="12">
        <v>-3.75</v>
      </c>
      <c r="Z29" s="12">
        <v>0.2</v>
      </c>
      <c r="AA29" s="12">
        <v>-3.7200000000000166</v>
      </c>
      <c r="AB29" s="12">
        <v>0.22878745280335622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-3.7351714770750197</v>
      </c>
      <c r="AP29" s="12">
        <f>AVERAGE(F29,J29,N29,P29,R29,T29,V29,X29,Z29,AB29,AD29,AF29,AH29,AJ29,AL29,AN29)</f>
        <v>0.21693339073103476</v>
      </c>
      <c r="AQ29" s="12">
        <f t="shared" si="3"/>
        <v>2.9623158676328351E-2</v>
      </c>
      <c r="AR29" s="12">
        <f t="shared" si="2"/>
        <v>2.8472217905778616E-2</v>
      </c>
    </row>
    <row r="30" spans="1:44" ht="15.75" thickBot="1">
      <c r="A30" s="30"/>
      <c r="D30" s="33" t="s">
        <v>64</v>
      </c>
      <c r="E30" s="15">
        <f>ABS(E29-$AO$19)</f>
        <v>1.6654329367501219E-2</v>
      </c>
      <c r="F30" s="16">
        <f>ABS(F29-$AP$29)</f>
        <v>1.1854062072321453E-2</v>
      </c>
      <c r="G30" s="15">
        <f>ABS(G29-$AO$19)</f>
        <v>8.3345670632498425E-2</v>
      </c>
      <c r="H30" s="16">
        <f>ABS(H29-$AP$29)</f>
        <v>8.8145937927678192E-2</v>
      </c>
      <c r="I30" s="15">
        <f>ABS(I29-$AO$19)</f>
        <v>9.9616404686528881E-3</v>
      </c>
      <c r="J30" s="16">
        <f>ABS(J29-$AP$29)</f>
        <v>1.0781928774284383E-2</v>
      </c>
      <c r="K30" s="15"/>
      <c r="L30" s="16"/>
      <c r="M30" s="15">
        <v>0</v>
      </c>
      <c r="N30" s="16">
        <v>0.01</v>
      </c>
      <c r="O30" s="15">
        <f>ABS(O29-$AO$29)</f>
        <v>1.5171477075019535E-2</v>
      </c>
      <c r="P30" s="16">
        <f>ABS(P29-$AP$29)</f>
        <v>1.3066609268965246E-2</v>
      </c>
      <c r="Q30" s="31"/>
      <c r="R30" s="31"/>
      <c r="S30" s="15">
        <f t="shared" ref="S30" si="14">ABS(S29-$AO$19)</f>
        <v>6.6543293675178639E-3</v>
      </c>
      <c r="T30" s="16">
        <f t="shared" ref="T30" si="15">ABS(T29-$AP$29)</f>
        <v>3.0666092689652369E-3</v>
      </c>
      <c r="U30" s="15">
        <f>ABS(U29-$AO$29)</f>
        <v>1.1408501914517366E-2</v>
      </c>
      <c r="V30" s="16">
        <f>ABS(V29-$AP$29)</f>
        <v>1.0745937927664956E-2</v>
      </c>
      <c r="W30" s="15"/>
      <c r="X30" s="16"/>
      <c r="Y30" s="15">
        <f>ABS(Y29-$AO$29)</f>
        <v>1.482852292498027E-2</v>
      </c>
      <c r="Z30" s="16">
        <f>ABS(Z29-$AP$29)</f>
        <v>1.6933390731034753E-2</v>
      </c>
      <c r="AA30" s="17">
        <v>0.12816185625833221</v>
      </c>
      <c r="AB30" s="17">
        <v>0.13349548658630961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-3.7200000000000166</v>
      </c>
      <c r="F31" s="12">
        <f>F$11-F$13+F$12+198.6-10*LOG10(A31)-30-SUM(F$14:F$18)</f>
        <v>3.2390874094431688</v>
      </c>
      <c r="G31" s="12">
        <f>G$11-G$13+G$12+198.6-60-SUM(G$14:G$18)</f>
        <v>-3.8200000000000163</v>
      </c>
      <c r="H31" s="12">
        <f>H$11-H$13+H$12+198.6-10*LOG10(A31)-30-SUM(H$14:H$18)</f>
        <v>3.1390874094431691</v>
      </c>
      <c r="I31" s="12">
        <v>-3.7466159698361707</v>
      </c>
      <c r="J31" s="12">
        <v>3.2164514185965629</v>
      </c>
      <c r="K31" s="12"/>
      <c r="L31" s="12">
        <v>3.2164514185965398</v>
      </c>
      <c r="M31" s="12">
        <v>-3.75</v>
      </c>
      <c r="N31" s="12">
        <v>3.21</v>
      </c>
      <c r="O31" s="12">
        <v>-3.72</v>
      </c>
      <c r="P31" s="12">
        <v>3.24</v>
      </c>
      <c r="Q31" s="31">
        <v>-3.7333473448494345</v>
      </c>
      <c r="R31" s="31">
        <v>3.2297200435833275</v>
      </c>
      <c r="S31" s="12">
        <v>-3.73</v>
      </c>
      <c r="T31" s="12">
        <v>3.23</v>
      </c>
      <c r="U31" s="12">
        <v>-3.7465799789895371</v>
      </c>
      <c r="V31" s="12">
        <v>3.2164874094431823</v>
      </c>
      <c r="W31" s="12"/>
      <c r="X31" s="12">
        <v>3.23</v>
      </c>
      <c r="Y31" s="12">
        <v>-3.75</v>
      </c>
      <c r="Z31" s="12">
        <v>3.22</v>
      </c>
      <c r="AA31" s="12">
        <v>-3.7200000000000166</v>
      </c>
      <c r="AB31" s="12">
        <v>3.2390874094431688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-3.7351714770750197</v>
      </c>
      <c r="AP31" s="12">
        <f>AVERAGE(F31,J31,N31,P31,R31,T31,V31,X31,Z31,AB31,AD31,AF31,AH31,AJ31,AL31,AN31)</f>
        <v>3.2270833690509404</v>
      </c>
      <c r="AQ31" s="12">
        <f t="shared" si="3"/>
        <v>2.9623158676328351E-2</v>
      </c>
      <c r="AR31" s="12">
        <f t="shared" si="2"/>
        <v>2.8435331454243169E-2</v>
      </c>
    </row>
    <row r="32" spans="1:44" ht="15.75" thickBot="1">
      <c r="A32" s="30"/>
      <c r="D32" s="33" t="s">
        <v>64</v>
      </c>
      <c r="E32" s="15">
        <f>ABS(E31-$AO$19)</f>
        <v>1.6654329367501219E-2</v>
      </c>
      <c r="F32" s="16">
        <f>ABS(F31-$AP$31)</f>
        <v>1.2004040392228355E-2</v>
      </c>
      <c r="G32" s="15">
        <f>ABS(G31-$AO$19)</f>
        <v>8.3345670632498425E-2</v>
      </c>
      <c r="H32" s="16">
        <f>ABS(H31-$AP$31)</f>
        <v>8.799595960777129E-2</v>
      </c>
      <c r="I32" s="15">
        <f>ABS(I31-$AO$19)</f>
        <v>9.9616404686528881E-3</v>
      </c>
      <c r="J32" s="16">
        <f>ABS(J31-$AP$31)</f>
        <v>1.0631950454377481E-2</v>
      </c>
      <c r="K32" s="15"/>
      <c r="L32" s="16">
        <f>ABS(L31-$AP$31)</f>
        <v>1.0631950454400574E-2</v>
      </c>
      <c r="M32" s="15">
        <v>0</v>
      </c>
      <c r="N32" s="16">
        <v>0.02</v>
      </c>
      <c r="O32" s="15">
        <f>ABS(O31-$AO$31)</f>
        <v>1.5171477075019535E-2</v>
      </c>
      <c r="P32" s="16">
        <f>ABS(P31-$AP$31)</f>
        <v>1.2916630949059815E-2</v>
      </c>
      <c r="Q32" s="31"/>
      <c r="R32" s="31"/>
      <c r="S32" s="15">
        <f t="shared" ref="S32" si="16">ABS(S31-$AO$19)</f>
        <v>6.6543293675178639E-3</v>
      </c>
      <c r="T32" s="16">
        <f t="shared" ref="T32" si="17">ABS(T31-$AP$31)</f>
        <v>2.9166309490595843E-3</v>
      </c>
      <c r="U32" s="15">
        <f>ABS(U31-$AO$31)</f>
        <v>1.1408501914517366E-2</v>
      </c>
      <c r="V32" s="16">
        <f>ABS(V31-$AP$31)</f>
        <v>1.0595959607758054E-2</v>
      </c>
      <c r="W32" s="15"/>
      <c r="X32" s="16"/>
      <c r="Y32" s="15">
        <f>ABS(Y31-$AO$31)</f>
        <v>1.482852292498027E-2</v>
      </c>
      <c r="Z32" s="16">
        <f>ABS(Z31-$AP$31)</f>
        <v>7.0833690509402025E-3</v>
      </c>
      <c r="AA32" s="17">
        <v>0.12816185625833221</v>
      </c>
      <c r="AB32" s="17">
        <v>0.13332884400863598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-3.7200000000000166</v>
      </c>
      <c r="F33" s="12">
        <f>F$11-F$13+F$12+198.6-10*LOG10(A33)-30-SUM(F$14:F$18)</f>
        <v>9.2596873227227938</v>
      </c>
      <c r="G33" s="12">
        <f>G$11-G$13+G$12+198.6-60-SUM(G$14:G$18)</f>
        <v>-3.8200000000000163</v>
      </c>
      <c r="H33" s="12">
        <f>H$11-H$13+H$12+198.6-10*LOG10(A33)-30-SUM(H$14:H$18)</f>
        <v>9.1596873227227942</v>
      </c>
      <c r="I33" s="12">
        <v>-3.7466159698361707</v>
      </c>
      <c r="J33" s="12">
        <v>9.237051331876188</v>
      </c>
      <c r="K33" s="12"/>
      <c r="L33" s="12">
        <v>9.2370513318761702</v>
      </c>
      <c r="M33" s="12">
        <v>-3.75</v>
      </c>
      <c r="N33" s="12">
        <v>9.24</v>
      </c>
      <c r="O33" s="12">
        <v>-3.72</v>
      </c>
      <c r="P33" s="12">
        <v>9.26</v>
      </c>
      <c r="Q33" s="31">
        <v>-3.7333473448494345</v>
      </c>
      <c r="R33" s="31">
        <v>9.2503199568629526</v>
      </c>
      <c r="S33" s="12">
        <v>-3.73</v>
      </c>
      <c r="T33" s="12">
        <v>9.25</v>
      </c>
      <c r="U33" s="12">
        <v>-3.7465799789895371</v>
      </c>
      <c r="V33" s="12">
        <v>9.2370873227228074</v>
      </c>
      <c r="W33" s="12"/>
      <c r="X33" s="12">
        <v>9.25</v>
      </c>
      <c r="Y33" s="12">
        <v>-3.75</v>
      </c>
      <c r="Z33" s="12">
        <v>9.24</v>
      </c>
      <c r="AA33" s="12">
        <v>-3.7200000000000166</v>
      </c>
      <c r="AB33" s="12">
        <v>9.2596873227227938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-3.7351714770750197</v>
      </c>
      <c r="AP33" s="12">
        <f>AVERAGE(F33,J33,N33,P33,R33,T33,V33,X33,Z33,AB33,AD33,AF33,AH33,AJ33,AL33,AN33)</f>
        <v>9.2483833256907531</v>
      </c>
      <c r="AQ33" s="12">
        <f t="shared" si="3"/>
        <v>2.9623158676328351E-2</v>
      </c>
      <c r="AR33" s="12">
        <f t="shared" si="2"/>
        <v>2.81919501891944E-2</v>
      </c>
    </row>
    <row r="34" spans="1:44" ht="15.75" thickBot="1">
      <c r="D34" s="33" t="s">
        <v>64</v>
      </c>
      <c r="E34" s="15">
        <f>ABS(E33-$AO$19)</f>
        <v>1.6654329367501219E-2</v>
      </c>
      <c r="F34" s="16">
        <f>ABS(F33-$AP$33)</f>
        <v>1.1303997032040769E-2</v>
      </c>
      <c r="G34" s="15">
        <f>ABS(G33-$AO$19)</f>
        <v>8.3345670632498425E-2</v>
      </c>
      <c r="H34" s="16">
        <f>ABS(H33-$AP$33)</f>
        <v>8.8696002967958876E-2</v>
      </c>
      <c r="I34" s="15">
        <f>ABS(I33-$AO$19)</f>
        <v>9.9616404686528881E-3</v>
      </c>
      <c r="J34" s="16">
        <f>ABS(J33-$AP$33)</f>
        <v>1.1331993814565067E-2</v>
      </c>
      <c r="K34" s="15"/>
      <c r="L34" s="16">
        <f>ABS(L33-$AP$33)</f>
        <v>1.133199381458283E-2</v>
      </c>
      <c r="M34" s="15">
        <v>0</v>
      </c>
      <c r="N34" s="16">
        <v>0</v>
      </c>
      <c r="O34" s="15">
        <f>ABS(O33-$AO$33)</f>
        <v>1.5171477075019535E-2</v>
      </c>
      <c r="P34" s="16">
        <f>ABS(P33-$AP$33)</f>
        <v>1.1616674309246733E-2</v>
      </c>
      <c r="Q34" s="15"/>
      <c r="R34" s="16"/>
      <c r="S34" s="15">
        <f t="shared" ref="S34" si="18">ABS(S33-$AO$19)</f>
        <v>6.6543293675178639E-3</v>
      </c>
      <c r="T34" s="16">
        <f t="shared" ref="T34" si="19">ABS(T33-$AP$33)</f>
        <v>1.616674309246946E-3</v>
      </c>
      <c r="U34" s="15">
        <f>ABS(U33-$AO$33)</f>
        <v>1.1408501914517366E-2</v>
      </c>
      <c r="V34" s="16">
        <f>ABS(V33-$AP$33)</f>
        <v>1.129600296794564E-2</v>
      </c>
      <c r="W34" s="15"/>
      <c r="X34" s="16"/>
      <c r="Y34" s="15">
        <f>ABS(Y33-$AO$33)</f>
        <v>1.482852292498027E-2</v>
      </c>
      <c r="Z34" s="16">
        <f>ABS(Z33-$AP$33)</f>
        <v>8.3833256907528408E-3</v>
      </c>
      <c r="AA34" s="17">
        <v>0.12816185625833221</v>
      </c>
      <c r="AB34" s="17">
        <v>0.1341066699643978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3:AR37"/>
  <sheetViews>
    <sheetView tabSelected="1" topLeftCell="B1" zoomScale="70" zoomScaleNormal="70" zoomScalePageLayoutView="80" workbookViewId="0">
      <selection activeCell="M10" sqref="M10:N34"/>
    </sheetView>
  </sheetViews>
  <sheetFormatPr defaultColWidth="9.28515625" defaultRowHeight="12.75"/>
  <cols>
    <col min="1" max="3" width="9.28515625" style="18" customWidth="1"/>
    <col min="4" max="4" width="24.42578125" style="18" bestFit="1" customWidth="1"/>
    <col min="5" max="98" width="9.28515625" style="18" customWidth="1"/>
    <col min="99" max="16384" width="9.28515625" style="18"/>
  </cols>
  <sheetData>
    <row r="3" spans="4:44" ht="13.5" thickBot="1"/>
    <row r="4" spans="4:44" ht="13.5" thickBot="1">
      <c r="D4" s="28" t="s">
        <v>60</v>
      </c>
    </row>
    <row r="7" spans="4:44" ht="13.5" customHeight="1" thickBot="1"/>
    <row r="8" spans="4:44" ht="15.75" customHeight="1" thickBot="1">
      <c r="D8" s="33" t="s">
        <v>18</v>
      </c>
      <c r="E8" s="41" t="s">
        <v>31</v>
      </c>
      <c r="F8" s="42"/>
      <c r="G8" s="41" t="s">
        <v>72</v>
      </c>
      <c r="H8" s="42"/>
      <c r="I8" s="41" t="s">
        <v>74</v>
      </c>
      <c r="J8" s="42"/>
      <c r="K8" s="41" t="s">
        <v>75</v>
      </c>
      <c r="L8" s="42"/>
      <c r="M8" s="41" t="s">
        <v>76</v>
      </c>
      <c r="N8" s="43"/>
      <c r="O8" s="41" t="s">
        <v>77</v>
      </c>
      <c r="P8" s="42"/>
      <c r="Q8" s="41" t="s">
        <v>78</v>
      </c>
      <c r="R8" s="42"/>
      <c r="S8" s="41" t="s">
        <v>79</v>
      </c>
      <c r="T8" s="42"/>
      <c r="U8" s="41" t="s">
        <v>80</v>
      </c>
      <c r="V8" s="42"/>
      <c r="W8" s="41" t="s">
        <v>81</v>
      </c>
      <c r="X8" s="42"/>
      <c r="Y8" s="41" t="s">
        <v>85</v>
      </c>
      <c r="Z8" s="42"/>
      <c r="AA8" s="41" t="s">
        <v>89</v>
      </c>
      <c r="AB8" s="42"/>
      <c r="AC8" s="44" t="s">
        <v>32</v>
      </c>
      <c r="AD8" s="46"/>
      <c r="AE8" s="44"/>
      <c r="AF8" s="46"/>
      <c r="AG8" s="44"/>
      <c r="AH8" s="47"/>
      <c r="AI8" s="44"/>
      <c r="AJ8" s="47"/>
      <c r="AK8" s="44"/>
      <c r="AL8" s="46"/>
      <c r="AM8" s="44"/>
      <c r="AN8" s="46"/>
      <c r="AO8" s="44" t="s">
        <v>19</v>
      </c>
      <c r="AP8" s="48"/>
      <c r="AQ8" s="44" t="s">
        <v>20</v>
      </c>
      <c r="AR8" s="45"/>
    </row>
    <row r="9" spans="4:44" ht="15.75" customHeight="1" thickBot="1">
      <c r="D9" s="34" t="s">
        <v>21</v>
      </c>
      <c r="E9" s="6" t="s">
        <v>22</v>
      </c>
      <c r="F9" s="6" t="s">
        <v>23</v>
      </c>
      <c r="G9" s="6" t="s">
        <v>22</v>
      </c>
      <c r="H9" s="6" t="s">
        <v>23</v>
      </c>
      <c r="I9" s="6" t="s">
        <v>22</v>
      </c>
      <c r="J9" s="6" t="s">
        <v>23</v>
      </c>
      <c r="K9" s="6" t="s">
        <v>22</v>
      </c>
      <c r="L9" s="6" t="s">
        <v>23</v>
      </c>
      <c r="M9" s="6" t="s">
        <v>22</v>
      </c>
      <c r="N9" s="6" t="s">
        <v>23</v>
      </c>
      <c r="O9" s="6" t="s">
        <v>22</v>
      </c>
      <c r="P9" s="6" t="s">
        <v>23</v>
      </c>
      <c r="Q9" s="6" t="s">
        <v>22</v>
      </c>
      <c r="R9" s="6" t="s">
        <v>23</v>
      </c>
      <c r="S9" s="6" t="s">
        <v>22</v>
      </c>
      <c r="T9" s="6" t="s">
        <v>23</v>
      </c>
      <c r="U9" s="6" t="s">
        <v>22</v>
      </c>
      <c r="V9" s="6" t="s">
        <v>23</v>
      </c>
      <c r="W9" s="6" t="s">
        <v>22</v>
      </c>
      <c r="X9" s="6" t="s">
        <v>23</v>
      </c>
      <c r="Y9" s="6" t="s">
        <v>22</v>
      </c>
      <c r="Z9" s="6" t="s">
        <v>23</v>
      </c>
      <c r="AA9" s="6" t="s">
        <v>22</v>
      </c>
      <c r="AB9" s="6" t="s">
        <v>23</v>
      </c>
      <c r="AC9" s="6" t="s">
        <v>22</v>
      </c>
      <c r="AD9" s="6" t="s">
        <v>23</v>
      </c>
      <c r="AE9" s="6" t="s">
        <v>22</v>
      </c>
      <c r="AF9" s="6" t="s">
        <v>23</v>
      </c>
      <c r="AG9" s="6" t="s">
        <v>22</v>
      </c>
      <c r="AH9" s="6" t="s">
        <v>23</v>
      </c>
      <c r="AI9" s="6" t="s">
        <v>22</v>
      </c>
      <c r="AJ9" s="6" t="s">
        <v>23</v>
      </c>
      <c r="AK9" s="6" t="s">
        <v>22</v>
      </c>
      <c r="AL9" s="6" t="s">
        <v>23</v>
      </c>
      <c r="AM9" s="6" t="s">
        <v>22</v>
      </c>
      <c r="AN9" s="6" t="s">
        <v>23</v>
      </c>
      <c r="AO9" s="6" t="s">
        <v>22</v>
      </c>
      <c r="AP9" s="6" t="s">
        <v>23</v>
      </c>
      <c r="AQ9" s="6" t="s">
        <v>22</v>
      </c>
      <c r="AR9" s="6" t="s">
        <v>23</v>
      </c>
    </row>
    <row r="10" spans="4:44" ht="15.75" customHeight="1" thickBot="1">
      <c r="D10" s="34" t="s">
        <v>24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2">
        <v>2</v>
      </c>
      <c r="T10" s="12">
        <v>2</v>
      </c>
      <c r="U10" s="12">
        <v>2</v>
      </c>
      <c r="V10" s="12">
        <v>2</v>
      </c>
      <c r="W10" s="12">
        <v>2</v>
      </c>
      <c r="X10" s="12">
        <v>2</v>
      </c>
      <c r="Y10" s="12">
        <v>2</v>
      </c>
      <c r="Z10" s="12">
        <v>2</v>
      </c>
      <c r="AA10" s="12">
        <v>2</v>
      </c>
      <c r="AB10" s="12">
        <v>2</v>
      </c>
      <c r="AC10" s="12">
        <v>2</v>
      </c>
      <c r="AD10" s="12">
        <v>2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4:44" ht="30" customHeight="1" thickBot="1">
      <c r="D11" s="35" t="s">
        <v>69</v>
      </c>
      <c r="E11" s="31">
        <v>89.8</v>
      </c>
      <c r="F11" s="12">
        <v>23</v>
      </c>
      <c r="G11" s="31">
        <v>89.8</v>
      </c>
      <c r="H11" s="12">
        <v>23</v>
      </c>
      <c r="I11" s="12">
        <v>89.8</v>
      </c>
      <c r="J11" s="12">
        <v>23</v>
      </c>
      <c r="K11" s="12">
        <v>89.8</v>
      </c>
      <c r="L11" s="12">
        <v>23</v>
      </c>
      <c r="M11" s="12">
        <v>89</v>
      </c>
      <c r="N11" s="12">
        <v>23</v>
      </c>
      <c r="O11" s="12">
        <v>89.8</v>
      </c>
      <c r="P11" s="12">
        <v>23</v>
      </c>
      <c r="Q11" s="31">
        <v>89.8</v>
      </c>
      <c r="R11" s="31">
        <v>23</v>
      </c>
      <c r="S11" s="12">
        <v>89.8</v>
      </c>
      <c r="T11" s="12">
        <v>23</v>
      </c>
      <c r="U11" s="12">
        <v>89.8</v>
      </c>
      <c r="V11" s="12">
        <v>23</v>
      </c>
      <c r="W11" s="12">
        <v>89.8</v>
      </c>
      <c r="X11" s="12">
        <v>23</v>
      </c>
      <c r="Y11" s="12">
        <v>89.8</v>
      </c>
      <c r="Z11" s="12">
        <v>23</v>
      </c>
      <c r="AA11" s="12">
        <v>89.8</v>
      </c>
      <c r="AB11" s="12">
        <v>23</v>
      </c>
      <c r="AC11" s="12">
        <v>89.8</v>
      </c>
      <c r="AD11" s="12">
        <v>23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f t="shared" ref="AO11:AO19" si="0">AVERAGE(E11,I11,M11,O11,Q11,S11,U11,W11,Y11,AA11,AC11,AE11,AG11,AI11,AK11,AM11)</f>
        <v>89.727272727272705</v>
      </c>
      <c r="AP11" s="12">
        <f t="shared" ref="AP11:AP19" si="1">AVERAGE(F11,J11,N11,P11,R11,T11,V11,X11,Z11,AB11,AD11,AF11,AH11,AJ11,AL11,AN11)</f>
        <v>23</v>
      </c>
      <c r="AQ11" s="12">
        <f>_xlfn.STDEV.S(E11,G11,I11,M11,O11,Q11,S11,U11,W11,Y11,AA11,AC11,AE11,AG11,AI11,AK11,AM11)</f>
        <v>0.23094010767584944</v>
      </c>
      <c r="AR11" s="12">
        <f>_xlfn.STDEV.S(F11,H11,J11,N11,P11,R11,T11,V11,X11,Z11,AB11,AD11,AF11,AH11,AJ11,AL11,AN11)</f>
        <v>0</v>
      </c>
    </row>
    <row r="12" spans="4:44" ht="15.75" customHeight="1" thickBot="1">
      <c r="D12" s="34" t="s">
        <v>83</v>
      </c>
      <c r="E12" s="12">
        <v>-31.62</v>
      </c>
      <c r="F12" s="12">
        <v>16.7</v>
      </c>
      <c r="G12" s="12">
        <v>-31.62</v>
      </c>
      <c r="H12" s="12">
        <v>16.7</v>
      </c>
      <c r="I12" s="12">
        <v>-31.62397997898956</v>
      </c>
      <c r="J12" s="12">
        <v>16.7</v>
      </c>
      <c r="K12" s="12">
        <v>-31.623979978989599</v>
      </c>
      <c r="L12" s="12">
        <v>16.7</v>
      </c>
      <c r="M12" s="12">
        <v>-31.62</v>
      </c>
      <c r="N12" s="12">
        <v>16.7</v>
      </c>
      <c r="O12" s="12">
        <v>-31.6</v>
      </c>
      <c r="P12" s="12">
        <v>16.700045023123906</v>
      </c>
      <c r="Q12" s="31">
        <v>-31.62397997898956</v>
      </c>
      <c r="R12" s="31">
        <v>16.7</v>
      </c>
      <c r="S12" s="12">
        <v>-31.623979978989599</v>
      </c>
      <c r="T12" s="12">
        <v>16.7</v>
      </c>
      <c r="U12" s="37">
        <v>-31.62397997898956</v>
      </c>
      <c r="V12" s="12">
        <v>16.7</v>
      </c>
      <c r="W12" s="12">
        <v>-31.623979978989599</v>
      </c>
      <c r="X12" s="12">
        <v>16.7</v>
      </c>
      <c r="Y12" s="12">
        <v>-31.62</v>
      </c>
      <c r="Z12" s="12">
        <v>16.7</v>
      </c>
      <c r="AA12" s="12">
        <v>-31.62</v>
      </c>
      <c r="AB12" s="12">
        <v>16.7</v>
      </c>
      <c r="AC12" s="12">
        <v>-31.623979978989599</v>
      </c>
      <c r="AD12" s="12">
        <v>16.7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>
        <f t="shared" si="0"/>
        <v>-31.620352715812498</v>
      </c>
      <c r="AP12" s="12">
        <f t="shared" si="1"/>
        <v>16.700004093011259</v>
      </c>
      <c r="AQ12" s="12">
        <f>_xlfn.STDEV.S(E12,G12,I12,M12,O12,Q12,S12,U12,W12,Y12,AA12,AC12,AE12,AG12,AI12,AK12,AM12)</f>
        <v>6.6999792722249041E-3</v>
      </c>
      <c r="AR12" s="12">
        <f t="shared" ref="AR12:AR33" si="2">_xlfn.STDEV.S(F12,H12,J12,N12,P12,R12,T12,V12,X12,Z12,AB12,AD12,AF12,AH12,AJ12,AL12,AN12)</f>
        <v>1.2997056353564167E-5</v>
      </c>
    </row>
    <row r="13" spans="4:44" ht="15.75" customHeight="1" thickBot="1">
      <c r="D13" s="34" t="s">
        <v>25</v>
      </c>
      <c r="E13" s="12">
        <v>190.56</v>
      </c>
      <c r="F13" s="12">
        <v>190.56</v>
      </c>
      <c r="G13" s="12">
        <v>190.56</v>
      </c>
      <c r="H13" s="12">
        <v>190.56</v>
      </c>
      <c r="I13" s="12">
        <v>190.58029518659691</v>
      </c>
      <c r="J13" s="12">
        <v>190.58029518659691</v>
      </c>
      <c r="K13" s="12">
        <v>190.580295186597</v>
      </c>
      <c r="L13" s="12">
        <v>190.580295186597</v>
      </c>
      <c r="M13" s="12">
        <v>190.58</v>
      </c>
      <c r="N13" s="12">
        <v>190.58</v>
      </c>
      <c r="O13" s="12">
        <v>190.57206737264562</v>
      </c>
      <c r="P13" s="12">
        <v>190.57206737264562</v>
      </c>
      <c r="Q13" s="31">
        <v>190.580295191419</v>
      </c>
      <c r="R13" s="31">
        <v>190.580295191419</v>
      </c>
      <c r="S13" s="12">
        <v>190.58</v>
      </c>
      <c r="T13" s="12">
        <v>190.58</v>
      </c>
      <c r="U13" s="12">
        <v>190.58029999999999</v>
      </c>
      <c r="V13" s="12">
        <v>190.58029999999999</v>
      </c>
      <c r="W13" s="12">
        <v>190.580295186597</v>
      </c>
      <c r="X13" s="12">
        <v>190.580295186597</v>
      </c>
      <c r="Y13" s="12">
        <v>190.58</v>
      </c>
      <c r="Z13" s="12">
        <v>190.58</v>
      </c>
      <c r="AA13" s="12">
        <v>190.56</v>
      </c>
      <c r="AB13" s="12">
        <v>190.56</v>
      </c>
      <c r="AC13" s="12">
        <v>190.58</v>
      </c>
      <c r="AD13" s="12">
        <v>190.58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>
        <f t="shared" si="0"/>
        <v>190.57575026702349</v>
      </c>
      <c r="AP13" s="12">
        <f t="shared" si="1"/>
        <v>190.57575026702349</v>
      </c>
      <c r="AQ13" s="12">
        <f t="shared" ref="AQ13:AQ33" si="3">_xlfn.STDEV.S(E13,G13,I13,M13,O13,Q13,S13,U13,W13,Y13,AA13,AC13,AE13,AG13,AI13,AK13,AM13)</f>
        <v>9.005118676992092E-3</v>
      </c>
      <c r="AR13" s="12">
        <f t="shared" si="2"/>
        <v>9.005118676992092E-3</v>
      </c>
    </row>
    <row r="14" spans="4:44" ht="15.75" customHeight="1" thickBot="1">
      <c r="D14" s="34" t="s">
        <v>26</v>
      </c>
      <c r="E14" s="12">
        <v>0.2</v>
      </c>
      <c r="F14" s="12">
        <v>0.2</v>
      </c>
      <c r="G14" s="12">
        <v>0.2</v>
      </c>
      <c r="H14" s="12">
        <v>0.2</v>
      </c>
      <c r="I14" s="12">
        <v>0.2</v>
      </c>
      <c r="J14" s="12">
        <v>0.2</v>
      </c>
      <c r="K14" s="12">
        <v>0.2</v>
      </c>
      <c r="L14" s="12">
        <v>0.2</v>
      </c>
      <c r="M14" s="12">
        <v>0.2</v>
      </c>
      <c r="N14" s="12">
        <v>0.2</v>
      </c>
      <c r="O14" s="12">
        <v>0.2</v>
      </c>
      <c r="P14" s="12">
        <v>0.2</v>
      </c>
      <c r="Q14" s="31">
        <v>0.16170792375162177</v>
      </c>
      <c r="R14" s="31">
        <v>0.16170792375162177</v>
      </c>
      <c r="S14" s="12">
        <v>0.16</v>
      </c>
      <c r="T14" s="12">
        <v>0.16</v>
      </c>
      <c r="U14" s="12">
        <v>0.20155696691002722</v>
      </c>
      <c r="V14" s="12">
        <v>0.20155696691002722</v>
      </c>
      <c r="W14" s="12">
        <v>0.2</v>
      </c>
      <c r="X14" s="12">
        <v>0.2</v>
      </c>
      <c r="Y14" s="12">
        <v>0.2</v>
      </c>
      <c r="Z14" s="12">
        <v>0.2</v>
      </c>
      <c r="AA14" s="12">
        <v>0.2</v>
      </c>
      <c r="AB14" s="12">
        <v>0.2</v>
      </c>
      <c r="AC14" s="12">
        <v>0.2</v>
      </c>
      <c r="AD14" s="12">
        <v>0.2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>
        <f t="shared" si="0"/>
        <v>0.19302408096924084</v>
      </c>
      <c r="AP14" s="12">
        <f t="shared" si="1"/>
        <v>0.19302408096924084</v>
      </c>
      <c r="AQ14" s="12">
        <f t="shared" si="3"/>
        <v>1.5308991709983589E-2</v>
      </c>
      <c r="AR14" s="12">
        <f t="shared" si="2"/>
        <v>1.5308991709983589E-2</v>
      </c>
    </row>
    <row r="15" spans="4:44" ht="15.75" customHeight="1" thickBot="1">
      <c r="D15" s="34" t="s">
        <v>27</v>
      </c>
      <c r="E15" s="12">
        <v>3</v>
      </c>
      <c r="F15" s="12">
        <v>3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3</v>
      </c>
      <c r="M15" s="12">
        <v>3</v>
      </c>
      <c r="N15" s="12">
        <v>3</v>
      </c>
      <c r="O15" s="12">
        <v>3</v>
      </c>
      <c r="P15" s="12">
        <v>3</v>
      </c>
      <c r="Q15" s="31">
        <v>3</v>
      </c>
      <c r="R15" s="31">
        <v>3</v>
      </c>
      <c r="S15" s="12">
        <v>3</v>
      </c>
      <c r="T15" s="12">
        <v>3</v>
      </c>
      <c r="U15" s="12">
        <v>3</v>
      </c>
      <c r="V15" s="12">
        <v>3</v>
      </c>
      <c r="W15" s="12">
        <v>3</v>
      </c>
      <c r="X15" s="12">
        <v>3</v>
      </c>
      <c r="Y15" s="12">
        <v>3</v>
      </c>
      <c r="Z15" s="12">
        <v>3</v>
      </c>
      <c r="AA15" s="12">
        <v>3</v>
      </c>
      <c r="AB15" s="12">
        <v>3</v>
      </c>
      <c r="AC15" s="12">
        <v>3</v>
      </c>
      <c r="AD15" s="12">
        <v>3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>
        <f t="shared" si="0"/>
        <v>3</v>
      </c>
      <c r="AP15" s="12">
        <f t="shared" si="1"/>
        <v>3</v>
      </c>
      <c r="AQ15" s="12">
        <f t="shared" si="3"/>
        <v>0</v>
      </c>
      <c r="AR15" s="12">
        <f t="shared" si="2"/>
        <v>0</v>
      </c>
    </row>
    <row r="16" spans="4:44" ht="15.75" customHeight="1" thickBot="1">
      <c r="D16" s="34" t="s">
        <v>28</v>
      </c>
      <c r="E16" s="12">
        <v>2.2000000000000002</v>
      </c>
      <c r="F16" s="12">
        <v>2.2000000000000002</v>
      </c>
      <c r="G16" s="12">
        <v>2.2000000000000002</v>
      </c>
      <c r="H16" s="12">
        <v>2.2000000000000002</v>
      </c>
      <c r="I16" s="12">
        <v>2.2000000000000002</v>
      </c>
      <c r="J16" s="12">
        <v>2.2000000000000002</v>
      </c>
      <c r="K16" s="12">
        <v>2.2000000000000002</v>
      </c>
      <c r="L16" s="12">
        <v>2.2000000000000002</v>
      </c>
      <c r="M16" s="12">
        <v>2.2000000000000002</v>
      </c>
      <c r="N16" s="12">
        <v>2.2000000000000002</v>
      </c>
      <c r="O16" s="12">
        <v>2.2000000000000002</v>
      </c>
      <c r="P16" s="12">
        <v>2.2000000000000002</v>
      </c>
      <c r="Q16" s="31">
        <v>2.2000000000000002</v>
      </c>
      <c r="R16" s="31">
        <v>2.2000000000000002</v>
      </c>
      <c r="S16" s="12">
        <v>2.2000000000000002</v>
      </c>
      <c r="T16" s="12">
        <v>2.2000000000000002</v>
      </c>
      <c r="U16" s="12">
        <v>2.2000000000000002</v>
      </c>
      <c r="V16" s="12">
        <v>2.2000000000000002</v>
      </c>
      <c r="W16" s="12">
        <v>2.2000000000000002</v>
      </c>
      <c r="X16" s="12">
        <v>2.2000000000000002</v>
      </c>
      <c r="Y16" s="12">
        <v>2.2000000000000002</v>
      </c>
      <c r="Z16" s="12">
        <v>2.2000000000000002</v>
      </c>
      <c r="AA16" s="12">
        <v>2.2000000000000002</v>
      </c>
      <c r="AB16" s="12">
        <v>2.2000000000000002</v>
      </c>
      <c r="AC16" s="12">
        <v>2.2000000000000002</v>
      </c>
      <c r="AD16" s="12">
        <v>2.2000000000000002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>
        <f t="shared" si="0"/>
        <v>2.1999999999999997</v>
      </c>
      <c r="AP16" s="12">
        <f t="shared" si="1"/>
        <v>2.1999999999999997</v>
      </c>
      <c r="AQ16" s="12">
        <f t="shared" si="3"/>
        <v>4.6383605211550139E-16</v>
      </c>
      <c r="AR16" s="12">
        <f t="shared" si="2"/>
        <v>4.6383605211550139E-16</v>
      </c>
    </row>
    <row r="17" spans="1:44" ht="15.75" customHeight="1" thickBot="1">
      <c r="D17" s="34" t="s">
        <v>29</v>
      </c>
      <c r="E17" s="12">
        <v>3</v>
      </c>
      <c r="F17" s="12">
        <v>3</v>
      </c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3</v>
      </c>
      <c r="M17" s="12">
        <v>3</v>
      </c>
      <c r="N17" s="12">
        <v>3</v>
      </c>
      <c r="O17" s="12">
        <v>3</v>
      </c>
      <c r="P17" s="12">
        <v>3</v>
      </c>
      <c r="Q17" s="31">
        <v>3</v>
      </c>
      <c r="R17" s="31">
        <v>3</v>
      </c>
      <c r="S17" s="12">
        <v>3</v>
      </c>
      <c r="T17" s="12">
        <v>3</v>
      </c>
      <c r="U17" s="12">
        <v>3</v>
      </c>
      <c r="V17" s="12">
        <v>3</v>
      </c>
      <c r="W17" s="12">
        <v>3</v>
      </c>
      <c r="X17" s="12">
        <v>3</v>
      </c>
      <c r="Y17" s="12">
        <v>3</v>
      </c>
      <c r="Z17" s="12">
        <v>3</v>
      </c>
      <c r="AA17" s="12">
        <v>3</v>
      </c>
      <c r="AB17" s="12">
        <v>3</v>
      </c>
      <c r="AC17" s="12">
        <v>3</v>
      </c>
      <c r="AD17" s="12">
        <v>3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>
        <f t="shared" si="0"/>
        <v>3</v>
      </c>
      <c r="AP17" s="12">
        <f t="shared" si="1"/>
        <v>3</v>
      </c>
      <c r="AQ17" s="12">
        <f t="shared" si="3"/>
        <v>0</v>
      </c>
      <c r="AR17" s="12">
        <f t="shared" si="2"/>
        <v>0</v>
      </c>
    </row>
    <row r="18" spans="1:44" ht="15.75" customHeight="1" thickBot="1">
      <c r="D18" s="34" t="s">
        <v>30</v>
      </c>
      <c r="E18" s="12">
        <v>0</v>
      </c>
      <c r="F18" s="12">
        <v>3</v>
      </c>
      <c r="G18" s="12">
        <v>0</v>
      </c>
      <c r="H18" s="12">
        <v>3</v>
      </c>
      <c r="I18" s="12">
        <v>0</v>
      </c>
      <c r="J18" s="12">
        <v>3</v>
      </c>
      <c r="K18" s="12">
        <v>0</v>
      </c>
      <c r="L18" s="12">
        <v>3</v>
      </c>
      <c r="M18" s="12">
        <v>0</v>
      </c>
      <c r="N18" s="12">
        <v>3</v>
      </c>
      <c r="O18" s="12">
        <v>0</v>
      </c>
      <c r="P18" s="12">
        <v>3</v>
      </c>
      <c r="Q18" s="31">
        <v>0</v>
      </c>
      <c r="R18" s="31">
        <v>3</v>
      </c>
      <c r="S18" s="12">
        <v>0</v>
      </c>
      <c r="T18" s="12">
        <v>3</v>
      </c>
      <c r="U18" s="12">
        <v>0</v>
      </c>
      <c r="V18" s="12">
        <v>3</v>
      </c>
      <c r="W18" s="12">
        <v>0</v>
      </c>
      <c r="X18" s="12">
        <v>3</v>
      </c>
      <c r="Y18" s="12">
        <v>0</v>
      </c>
      <c r="Z18" s="12">
        <v>3</v>
      </c>
      <c r="AA18" s="12">
        <v>0</v>
      </c>
      <c r="AB18" s="12">
        <v>3</v>
      </c>
      <c r="AC18" s="12">
        <v>0</v>
      </c>
      <c r="AD18" s="12">
        <v>3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>
        <f t="shared" si="0"/>
        <v>0</v>
      </c>
      <c r="AP18" s="12">
        <f t="shared" si="1"/>
        <v>3</v>
      </c>
      <c r="AQ18" s="12">
        <f t="shared" si="3"/>
        <v>0</v>
      </c>
      <c r="AR18" s="12">
        <f t="shared" si="2"/>
        <v>0</v>
      </c>
    </row>
    <row r="19" spans="1:44" ht="15.75" customHeight="1" thickBot="1">
      <c r="A19" s="30">
        <v>1080</v>
      </c>
      <c r="D19" s="34" t="s">
        <v>47</v>
      </c>
      <c r="E19" s="12">
        <f>E$11-E$13+E$12+198.6-60-SUM(E$14:E$18)</f>
        <v>-2.1800000000000015</v>
      </c>
      <c r="F19" s="12">
        <f>F$11-F$13+F$12+198.6-10*LOG10(A19)-30-SUM(F$14:F$18)</f>
        <v>-23.994237554869521</v>
      </c>
      <c r="G19" s="12">
        <f>G$11-G$13+G$12+198.6-60-SUM(G$14:G$18)</f>
        <v>-2.1800000000000015</v>
      </c>
      <c r="H19" s="12">
        <f>H$11-H$13+H$12+198.6-10*LOG10(A19)-30-SUM(H$14:H$18)</f>
        <v>-23.994237554869521</v>
      </c>
      <c r="I19" s="12">
        <v>-2.2042751655864663</v>
      </c>
      <c r="J19" s="12">
        <v>-24.014532741466411</v>
      </c>
      <c r="K19" s="12"/>
      <c r="L19" s="12"/>
      <c r="M19" s="12">
        <v>-2.21</v>
      </c>
      <c r="N19" s="12">
        <v>-24.02</v>
      </c>
      <c r="O19" s="12">
        <v>-2.2000000000000002</v>
      </c>
      <c r="P19" s="12">
        <v>-24.01</v>
      </c>
      <c r="Q19" s="31">
        <v>-2.1659830941601967</v>
      </c>
      <c r="R19" s="31">
        <v>-23.976240670040113</v>
      </c>
      <c r="S19" s="12">
        <v>-2.17</v>
      </c>
      <c r="T19" s="12">
        <v>-23.98</v>
      </c>
      <c r="U19" s="12">
        <v>-2.2058369458995983</v>
      </c>
      <c r="V19" s="12">
        <v>-24.016094521779536</v>
      </c>
      <c r="W19" s="12">
        <v>-2.2000000000000002</v>
      </c>
      <c r="X19" s="12"/>
      <c r="Y19" s="12">
        <v>-2.2000000000000002</v>
      </c>
      <c r="Z19" s="12">
        <v>-24.01</v>
      </c>
      <c r="AA19" s="12">
        <v>-2.1800000000000015</v>
      </c>
      <c r="AB19" s="12">
        <v>-23.994237554869521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>
        <f t="shared" si="0"/>
        <v>-2.1916095205646267</v>
      </c>
      <c r="AP19" s="12">
        <f t="shared" si="1"/>
        <v>-24.001704782558345</v>
      </c>
      <c r="AQ19" s="12">
        <f t="shared" si="3"/>
        <v>1.5582116550961644E-2</v>
      </c>
      <c r="AR19" s="12">
        <f t="shared" si="2"/>
        <v>1.5366552790712544E-2</v>
      </c>
    </row>
    <row r="20" spans="1:44" ht="15.75" thickBot="1">
      <c r="A20" s="30"/>
      <c r="D20" s="33" t="s">
        <v>64</v>
      </c>
      <c r="E20" s="15">
        <f>ABS(E19-$AO$19)</f>
        <v>1.1609520564625164E-2</v>
      </c>
      <c r="F20" s="16">
        <f>ABS(F19-$AP$19)</f>
        <v>7.4672276888243516E-3</v>
      </c>
      <c r="G20" s="15">
        <f>ABS(G19-$AO$19)</f>
        <v>1.1609520564625164E-2</v>
      </c>
      <c r="H20" s="16">
        <f>ABS(H19-$AP$19)</f>
        <v>7.4672276888243516E-3</v>
      </c>
      <c r="I20" s="15">
        <f>ABS(I19-$AO$19)</f>
        <v>1.2665645021839644E-2</v>
      </c>
      <c r="J20" s="16">
        <f>ABS(J19-$AP$19)</f>
        <v>1.282795890806554E-2</v>
      </c>
      <c r="K20" s="15"/>
      <c r="L20" s="16"/>
      <c r="M20" s="15">
        <v>0.01</v>
      </c>
      <c r="N20" s="16">
        <v>0.03</v>
      </c>
      <c r="O20" s="15">
        <f>ABS(O19-$AO$19)</f>
        <v>8.3904794353735213E-3</v>
      </c>
      <c r="P20" s="16">
        <f>ABS(P19-$AP$19)</f>
        <v>8.2952174416561775E-3</v>
      </c>
      <c r="Q20" s="31"/>
      <c r="R20" s="31"/>
      <c r="S20" s="15">
        <f t="shared" ref="S20" si="4">ABS(S19-$AO$19)</f>
        <v>2.1609520564626727E-2</v>
      </c>
      <c r="T20" s="16">
        <f t="shared" ref="T20" si="5">ABS(T19-$AP$19)</f>
        <v>2.1704782558344959E-2</v>
      </c>
      <c r="U20" s="15">
        <f>ABS(U19-$AO$19)</f>
        <v>1.4227425334971677E-2</v>
      </c>
      <c r="V20" s="16">
        <f>ABS(V19-$AP$19)</f>
        <v>1.4389739221190467E-2</v>
      </c>
      <c r="W20" s="15"/>
      <c r="X20" s="16"/>
      <c r="Y20" s="15">
        <f>ABS(Y19-$AO$19)</f>
        <v>8.3904794353735213E-3</v>
      </c>
      <c r="Z20" s="16">
        <f>ABS(Z19-$AP$19)</f>
        <v>8.2952174416561775E-3</v>
      </c>
      <c r="AA20" s="17">
        <v>5.5121689516250072E-2</v>
      </c>
      <c r="AB20" s="17">
        <v>5.5900631149924607E-2</v>
      </c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Q20" s="12" t="s">
        <v>32</v>
      </c>
      <c r="AR20" s="12" t="s">
        <v>32</v>
      </c>
    </row>
    <row r="21" spans="1:44" ht="15.75" customHeight="1" thickBot="1">
      <c r="A21" s="30">
        <v>360</v>
      </c>
      <c r="D21" s="34" t="s">
        <v>48</v>
      </c>
      <c r="E21" s="12">
        <f>E$11-E$13+E$12+198.6-60-SUM(E$14:E$18)</f>
        <v>-2.1800000000000015</v>
      </c>
      <c r="F21" s="12">
        <f>F$11-F$13+F$12+198.6-10*LOG10(A21)-30-SUM(F$14:F$18)</f>
        <v>-19.223025007672895</v>
      </c>
      <c r="G21" s="12">
        <f>G$11-G$13+G$12+198.6-60-SUM(G$14:G$18)</f>
        <v>-2.1800000000000015</v>
      </c>
      <c r="H21" s="12">
        <f>H$11-H$13+H$12+198.6-10*LOG10(A21)-30-SUM(H$14:H$18)</f>
        <v>-19.223025007672895</v>
      </c>
      <c r="I21" s="12">
        <v>-2.2042751655864663</v>
      </c>
      <c r="J21" s="12">
        <v>-19.243320194269785</v>
      </c>
      <c r="K21" s="12"/>
      <c r="L21" s="12"/>
      <c r="M21" s="12">
        <v>-2.21</v>
      </c>
      <c r="N21" s="12">
        <v>-19.239999999999998</v>
      </c>
      <c r="O21" s="12">
        <v>-2.2000000000000002</v>
      </c>
      <c r="P21" s="12">
        <v>-19.239999999999998</v>
      </c>
      <c r="Q21" s="31">
        <v>-2.1659830941601967</v>
      </c>
      <c r="R21" s="31">
        <v>-19.205028122843487</v>
      </c>
      <c r="S21" s="12">
        <v>-2.17</v>
      </c>
      <c r="T21" s="12">
        <v>-19.21</v>
      </c>
      <c r="U21" s="12">
        <v>-2.2058369458995983</v>
      </c>
      <c r="V21" s="12">
        <v>-19.24488197458291</v>
      </c>
      <c r="W21" s="12"/>
      <c r="X21" s="12">
        <v>-19.23</v>
      </c>
      <c r="Y21" s="12">
        <v>-2.2000000000000002</v>
      </c>
      <c r="Z21" s="12">
        <v>-19.239999999999998</v>
      </c>
      <c r="AA21" s="12">
        <v>-2.1800000000000015</v>
      </c>
      <c r="AB21" s="12">
        <v>-19.223025007672895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>
        <f>AVERAGE(E21,I21,M21,O21,Q21,S21,U21,W21,Y21,AA21,AC21,AE21,AG21,AI21,AK21,AM21)</f>
        <v>-2.1906772450718068</v>
      </c>
      <c r="AP21" s="12">
        <f>AVERAGE(F21,J21,N21,P21,R21,T21,V21,X21,Z21,AB21,AD21,AF21,AH21,AJ21,AL21,AN21)</f>
        <v>-19.229928030704198</v>
      </c>
      <c r="AQ21" s="12">
        <f t="shared" si="3"/>
        <v>1.6089597164252283E-2</v>
      </c>
      <c r="AR21" s="12">
        <f t="shared" si="2"/>
        <v>1.364941164854196E-2</v>
      </c>
    </row>
    <row r="22" spans="1:44" ht="15.75" thickBot="1">
      <c r="A22" s="30"/>
      <c r="D22" s="33" t="s">
        <v>64</v>
      </c>
      <c r="E22" s="15">
        <f>ABS(E21-$AO$19)</f>
        <v>1.1609520564625164E-2</v>
      </c>
      <c r="F22" s="16">
        <f>ABS(F21-$AP$21)</f>
        <v>6.9030230313025243E-3</v>
      </c>
      <c r="G22" s="15">
        <f>ABS(G21-$AO$19)</f>
        <v>1.1609520564625164E-2</v>
      </c>
      <c r="H22" s="16">
        <f>ABS(H21-$AP$21)</f>
        <v>6.9030230313025243E-3</v>
      </c>
      <c r="I22" s="15">
        <f>ABS(I21-$AO$19)</f>
        <v>1.2665645021839644E-2</v>
      </c>
      <c r="J22" s="16">
        <f>ABS(J21-$AP$21)</f>
        <v>1.3392163565587367E-2</v>
      </c>
      <c r="K22" s="15"/>
      <c r="L22" s="16"/>
      <c r="M22" s="15">
        <v>0.01</v>
      </c>
      <c r="N22" s="16">
        <v>0.02</v>
      </c>
      <c r="O22" s="15">
        <f>ABS(O21-$AO$21)</f>
        <v>9.3227549281933442E-3</v>
      </c>
      <c r="P22" s="16">
        <f>ABS(P21-$AP$21)</f>
        <v>1.0071969295800898E-2</v>
      </c>
      <c r="Q22" s="31"/>
      <c r="R22" s="31"/>
      <c r="S22" s="15">
        <f t="shared" ref="S22" si="6">ABS(S21-$AO$19)</f>
        <v>2.1609520564626727E-2</v>
      </c>
      <c r="T22" s="16">
        <f t="shared" ref="T22" si="7">ABS(T21-$AP$21)</f>
        <v>1.9928030704196686E-2</v>
      </c>
      <c r="U22" s="15">
        <f>ABS(U21-$AO$21)</f>
        <v>1.51597008277915E-2</v>
      </c>
      <c r="V22" s="16">
        <f>ABS(V21-$AP$21)</f>
        <v>1.4953943878712295E-2</v>
      </c>
      <c r="W22" s="16"/>
      <c r="X22" s="16"/>
      <c r="Y22" s="15">
        <f>ABS(Y21-$AO$21)</f>
        <v>9.3227549281933442E-3</v>
      </c>
      <c r="Z22" s="16">
        <f>ABS(Z21-$AP$21)</f>
        <v>1.0071969295800898E-2</v>
      </c>
      <c r="AA22" s="17">
        <v>5.5121689516250072E-2</v>
      </c>
      <c r="AB22" s="17">
        <v>4.9892247812557855E-2</v>
      </c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Q22" s="12" t="s">
        <v>32</v>
      </c>
      <c r="AR22" s="12" t="s">
        <v>32</v>
      </c>
    </row>
    <row r="23" spans="1:44" ht="15.75" customHeight="1" thickBot="1">
      <c r="A23" s="30">
        <v>180</v>
      </c>
      <c r="D23" s="34" t="s">
        <v>46</v>
      </c>
      <c r="E23" s="12">
        <f>E$11-E$13+E$12+198.6-60-SUM(E$14:E$18)</f>
        <v>-2.1800000000000015</v>
      </c>
      <c r="F23" s="12">
        <f>F$11-F$13+F$12+198.6-10*LOG10(A23)-30-SUM(F$14:F$18)</f>
        <v>-16.212725051033082</v>
      </c>
      <c r="G23" s="12">
        <f>G$11-G$13+G$12+198.6-60-SUM(G$14:G$18)</f>
        <v>-2.1800000000000015</v>
      </c>
      <c r="H23" s="12">
        <f>H$11-H$13+H$12+198.6-10*LOG10(A23)-30-SUM(H$14:H$18)</f>
        <v>-16.212725051033082</v>
      </c>
      <c r="I23" s="12">
        <v>-2.2042751655864663</v>
      </c>
      <c r="J23" s="12">
        <v>-16.233020237629972</v>
      </c>
      <c r="K23" s="12">
        <v>-2.2042751655864898</v>
      </c>
      <c r="L23" s="12">
        <v>-16.233020237630001</v>
      </c>
      <c r="M23" s="12">
        <v>-2.21</v>
      </c>
      <c r="N23" s="12">
        <v>-16.23</v>
      </c>
      <c r="O23" s="12">
        <v>-2.2000000000000002</v>
      </c>
      <c r="P23" s="12">
        <v>-16.22</v>
      </c>
      <c r="Q23" s="31">
        <v>-2.1659830941601967</v>
      </c>
      <c r="R23" s="31">
        <v>-16.194728166203674</v>
      </c>
      <c r="S23" s="12">
        <v>-2.17</v>
      </c>
      <c r="T23" s="12">
        <v>-16.2</v>
      </c>
      <c r="U23" s="12">
        <v>-2.2058369458995983</v>
      </c>
      <c r="V23" s="12">
        <v>-16.234582017943104</v>
      </c>
      <c r="W23" s="12"/>
      <c r="X23" s="12">
        <v>-16.22</v>
      </c>
      <c r="Y23" s="12">
        <v>-2.2000000000000002</v>
      </c>
      <c r="Z23" s="12">
        <v>-16.23</v>
      </c>
      <c r="AA23" s="12">
        <v>-2.1800000000000015</v>
      </c>
      <c r="AB23" s="12">
        <v>-16.212725051033082</v>
      </c>
      <c r="AC23" s="12">
        <v>-2.13</v>
      </c>
      <c r="AD23" s="12">
        <v>-16.23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>
        <f>AVERAGE(E23,I23,M23,O23,Q23,S23,U23,W23,Y23,AA23,AC23,AE23,AG23,AI23,AK23,AM23)</f>
        <v>-2.1846095205646261</v>
      </c>
      <c r="AP23" s="12">
        <f>AVERAGE(F23,J23,N23,P23,R23,T23,V23,X23,Z23,AB23,AD23,AF23,AH23,AJ23,AL23,AN23)</f>
        <v>-16.219798229440265</v>
      </c>
      <c r="AQ23" s="12">
        <f t="shared" si="3"/>
        <v>2.357995835707059E-2</v>
      </c>
      <c r="AR23" s="12">
        <f t="shared" si="2"/>
        <v>1.3045689141839553E-2</v>
      </c>
    </row>
    <row r="24" spans="1:44" ht="15.75" thickBot="1">
      <c r="A24" s="30"/>
      <c r="D24" s="33" t="s">
        <v>64</v>
      </c>
      <c r="E24" s="15">
        <f>ABS(E23-$AO$19)</f>
        <v>1.1609520564625164E-2</v>
      </c>
      <c r="F24" s="16">
        <f>ABS(F23-$AP$23)</f>
        <v>7.0731784071824677E-3</v>
      </c>
      <c r="G24" s="15">
        <f>ABS(G23-$AO$19)</f>
        <v>1.1609520564625164E-2</v>
      </c>
      <c r="H24" s="16">
        <f>ABS(H23-$AP$23)</f>
        <v>7.0731784071824677E-3</v>
      </c>
      <c r="I24" s="15">
        <f>ABS(I23-$AO$19)</f>
        <v>1.2665645021839644E-2</v>
      </c>
      <c r="J24" s="16">
        <f>ABS(J23-$AP$23)</f>
        <v>1.3222008189707424E-2</v>
      </c>
      <c r="K24" s="15">
        <f>ABS(K23-$AO$19)</f>
        <v>1.2665645021863181E-2</v>
      </c>
      <c r="L24" s="16">
        <f>ABS(L23-$AP$23)</f>
        <v>1.3222008189735845E-2</v>
      </c>
      <c r="M24" s="15">
        <v>0.01</v>
      </c>
      <c r="N24" s="16">
        <v>0.01</v>
      </c>
      <c r="O24" s="15">
        <f>ABS(O23-$AO$23)</f>
        <v>1.5390479435374083E-2</v>
      </c>
      <c r="P24" s="16">
        <f>ABS(P23-$AP$23)</f>
        <v>2.0177055973391589E-4</v>
      </c>
      <c r="Q24" s="31"/>
      <c r="R24" s="31"/>
      <c r="S24" s="15">
        <f t="shared" ref="S24" si="8">ABS(S23-$AO$19)</f>
        <v>2.1609520564626727E-2</v>
      </c>
      <c r="T24" s="16">
        <f t="shared" ref="T24" si="9">ABS(T23-$AP$23)</f>
        <v>1.9798229440265658E-2</v>
      </c>
      <c r="U24" s="15">
        <f>ABS(U23-$AO$23)</f>
        <v>2.1227425334972239E-2</v>
      </c>
      <c r="V24" s="16">
        <f>ABS(V23-$AP$23)</f>
        <v>1.4783788502839457E-2</v>
      </c>
      <c r="W24" s="15"/>
      <c r="X24" s="38"/>
      <c r="Y24" s="15">
        <f>ABS(Y23-$AO$23)</f>
        <v>1.5390479435374083E-2</v>
      </c>
      <c r="Z24" s="16">
        <f>ABS(Z23-$AP$23)</f>
        <v>1.0201770559735479E-2</v>
      </c>
      <c r="AA24" s="17">
        <v>5.5121689516250072E-2</v>
      </c>
      <c r="AB24" s="17">
        <v>4.8947779279121306E-2</v>
      </c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Q24" s="12" t="s">
        <v>32</v>
      </c>
      <c r="AR24" s="12" t="s">
        <v>32</v>
      </c>
    </row>
    <row r="25" spans="1:44" ht="15.75" customHeight="1" thickBot="1">
      <c r="A25" s="30">
        <v>90</v>
      </c>
      <c r="D25" s="34" t="s">
        <v>49</v>
      </c>
      <c r="E25" s="12">
        <f>E$11-E$13+E$12+198.6-60-SUM(E$14:E$18)</f>
        <v>-2.1800000000000015</v>
      </c>
      <c r="F25" s="12">
        <f>F$11-F$13+F$12+198.6-10*LOG10(A25)-30-SUM(F$14:F$18)</f>
        <v>-13.202425094393268</v>
      </c>
      <c r="G25" s="12">
        <f>G$11-G$13+G$12+198.6-60-SUM(G$14:G$18)</f>
        <v>-2.1800000000000015</v>
      </c>
      <c r="H25" s="12">
        <f>H$11-H$13+H$12+198.6-10*LOG10(A25)-30-SUM(H$14:H$18)</f>
        <v>-13.202425094393268</v>
      </c>
      <c r="I25" s="12">
        <v>-2.2042751655864663</v>
      </c>
      <c r="J25" s="12">
        <v>-13.22272028099016</v>
      </c>
      <c r="K25" s="12"/>
      <c r="L25" s="12">
        <v>-13.222720280990201</v>
      </c>
      <c r="M25" s="12">
        <v>-2.21</v>
      </c>
      <c r="N25" s="12">
        <v>-13.22</v>
      </c>
      <c r="O25" s="12">
        <v>-2.2000000000000002</v>
      </c>
      <c r="P25" s="12">
        <v>-13.21</v>
      </c>
      <c r="Q25" s="31">
        <v>-2.1659830941601967</v>
      </c>
      <c r="R25" s="31">
        <v>-13.184428209563862</v>
      </c>
      <c r="S25" s="12">
        <v>-2.17</v>
      </c>
      <c r="T25" s="12">
        <v>-13.19</v>
      </c>
      <c r="U25" s="12">
        <v>-2.2058369458995983</v>
      </c>
      <c r="V25" s="12">
        <v>-13.224282061303292</v>
      </c>
      <c r="W25" s="12"/>
      <c r="X25" s="12">
        <v>-13.21</v>
      </c>
      <c r="Y25" s="12">
        <v>-2.2000000000000002</v>
      </c>
      <c r="Z25" s="12">
        <v>-13.22</v>
      </c>
      <c r="AA25" s="12">
        <v>-2.1800000000000015</v>
      </c>
      <c r="AB25" s="12">
        <v>-13.202425094393268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>
        <f>AVERAGE(E25,I25,M25,O25,Q25,S25,U25,W25,Y25,AA25,AC25,AE25,AG25,AI25,AK25,AM25)</f>
        <v>-2.1906772450718068</v>
      </c>
      <c r="AP25" s="12">
        <f>AVERAGE(F25,J25,N25,P25,R25,T25,V25,X25,Z25,AB25,AD25,AF25,AH25,AJ25,AL25,AN25)</f>
        <v>-13.208628074064388</v>
      </c>
      <c r="AQ25" s="12">
        <f t="shared" si="3"/>
        <v>1.6089597164252283E-2</v>
      </c>
      <c r="AR25" s="12">
        <f t="shared" si="2"/>
        <v>1.3231080543401282E-2</v>
      </c>
    </row>
    <row r="26" spans="1:44" ht="15.75" thickBot="1">
      <c r="A26" s="30"/>
      <c r="D26" s="33" t="s">
        <v>64</v>
      </c>
      <c r="E26" s="15">
        <f>ABS(E25-$AO$19)</f>
        <v>1.1609520564625164E-2</v>
      </c>
      <c r="F26" s="16">
        <f>ABS(F25-$AP$25)</f>
        <v>6.2029796711193796E-3</v>
      </c>
      <c r="G26" s="15">
        <f>ABS(G25-$AO$19)</f>
        <v>1.1609520564625164E-2</v>
      </c>
      <c r="H26" s="16">
        <f>ABS(H25-$AP$25)</f>
        <v>6.2029796711193796E-3</v>
      </c>
      <c r="I26" s="15">
        <f>ABS(I25-$AO$19)</f>
        <v>1.2665645021839644E-2</v>
      </c>
      <c r="J26" s="16">
        <f>ABS(J25-$AP$25)</f>
        <v>1.4092206925772288E-2</v>
      </c>
      <c r="K26" s="15"/>
      <c r="L26" s="16">
        <f>ABS(L25-$AP$25)</f>
        <v>1.4092206925813144E-2</v>
      </c>
      <c r="M26" s="15">
        <v>0.01</v>
      </c>
      <c r="N26" s="16">
        <v>0.01</v>
      </c>
      <c r="O26" s="15">
        <f>ABS(O25-$AO$25)</f>
        <v>9.3227549281933442E-3</v>
      </c>
      <c r="P26" s="16">
        <f>ABS(P25-$AP$25)</f>
        <v>1.3719259356133051E-3</v>
      </c>
      <c r="Q26" s="31"/>
      <c r="R26" s="31"/>
      <c r="S26" s="15">
        <f t="shared" ref="S26" si="10">ABS(S25-$AO$19)</f>
        <v>2.1609520564626727E-2</v>
      </c>
      <c r="T26" s="16">
        <f t="shared" ref="T26" si="11">ABS(T25-$AP$25)</f>
        <v>1.8628074064388045E-2</v>
      </c>
      <c r="U26" s="15">
        <f>ABS(U25-$AO$25)</f>
        <v>1.51597008277915E-2</v>
      </c>
      <c r="V26" s="16">
        <f>ABS(V25-$AP$25)</f>
        <v>1.5653987238904321E-2</v>
      </c>
      <c r="W26" s="15"/>
      <c r="X26" s="16"/>
      <c r="Y26" s="15">
        <f>ABS(Y25-$AO$25)</f>
        <v>9.3227549281933442E-3</v>
      </c>
      <c r="Z26" s="16">
        <f>ABS(Z25-$AP$25)</f>
        <v>1.1371925935613092E-2</v>
      </c>
      <c r="AA26" s="17">
        <v>5.5121689516250072E-2</v>
      </c>
      <c r="AB26" s="17">
        <v>4.9114421856797819E-2</v>
      </c>
      <c r="AC26" s="15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Q26" s="12" t="s">
        <v>32</v>
      </c>
      <c r="AR26" s="12" t="s">
        <v>32</v>
      </c>
    </row>
    <row r="27" spans="1:44" ht="15.75" customHeight="1" thickBot="1">
      <c r="A27" s="30">
        <v>45</v>
      </c>
      <c r="D27" s="34" t="s">
        <v>50</v>
      </c>
      <c r="E27" s="12">
        <f>E$11-E$13+E$12+198.6-60-SUM(E$14:E$18)</f>
        <v>-2.1800000000000015</v>
      </c>
      <c r="F27" s="12">
        <f>F$11-F$13+F$12+198.6-10*LOG10(A27)-30-SUM(F$14:F$18)</f>
        <v>-10.192125137753456</v>
      </c>
      <c r="G27" s="12">
        <f>G$11-G$13+G$12+198.6-60-SUM(G$14:G$18)</f>
        <v>-2.1800000000000015</v>
      </c>
      <c r="H27" s="12">
        <f>H$11-H$13+H$12+198.6-10*LOG10(A27)-30-SUM(H$14:H$18)</f>
        <v>-10.192125137753456</v>
      </c>
      <c r="I27" s="12">
        <v>-2.2042751655864663</v>
      </c>
      <c r="J27" s="12">
        <v>-10.212420324350347</v>
      </c>
      <c r="K27" s="12"/>
      <c r="L27" s="12">
        <v>-10.212420324350401</v>
      </c>
      <c r="M27" s="12">
        <v>-2.21</v>
      </c>
      <c r="N27" s="12">
        <v>-10.210000000000001</v>
      </c>
      <c r="O27" s="12">
        <v>-2.2000000000000002</v>
      </c>
      <c r="P27" s="12">
        <v>-10.199999999999999</v>
      </c>
      <c r="Q27" s="31">
        <v>-2.1659830941601967</v>
      </c>
      <c r="R27" s="31">
        <v>-10.174128252924049</v>
      </c>
      <c r="S27" s="12">
        <v>-2.17</v>
      </c>
      <c r="T27" s="12">
        <v>-10.17</v>
      </c>
      <c r="U27" s="12">
        <v>-2.2058369458995983</v>
      </c>
      <c r="V27" s="12">
        <v>-10.213982104663479</v>
      </c>
      <c r="W27" s="12"/>
      <c r="X27" s="12">
        <v>-10.199999999999999</v>
      </c>
      <c r="Y27" s="12">
        <v>-2.2000000000000002</v>
      </c>
      <c r="Z27" s="12">
        <v>-10.210000000000001</v>
      </c>
      <c r="AA27" s="12">
        <v>-2.1800000000000015</v>
      </c>
      <c r="AB27" s="12">
        <v>-10.192125137753456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f>AVERAGE(E27,I27,M27,O27,Q27,S27,U27,W27,Y27,AA27,AC27,AE27,AG27,AI27,AK27,AM27)</f>
        <v>-2.1906772450718068</v>
      </c>
      <c r="AP27" s="12">
        <f>AVERAGE(F27,J27,N27,P27,R27,T27,V27,X27,Z27,AB27,AD27,AF27,AH27,AJ27,AL27,AN27)</f>
        <v>-10.197478095744479</v>
      </c>
      <c r="AQ27" s="12">
        <f t="shared" si="3"/>
        <v>1.6089597164252283E-2</v>
      </c>
      <c r="AR27" s="12">
        <f t="shared" si="2"/>
        <v>1.4851219277552273E-2</v>
      </c>
    </row>
    <row r="28" spans="1:44" ht="15.75" thickBot="1">
      <c r="A28" s="30"/>
      <c r="D28" s="33" t="s">
        <v>64</v>
      </c>
      <c r="E28" s="15">
        <f>ABS(E27-$AO$19)</f>
        <v>1.1609520564625164E-2</v>
      </c>
      <c r="F28" s="16">
        <f>ABS(F27-$AP$27)</f>
        <v>5.3529579910236436E-3</v>
      </c>
      <c r="G28" s="15">
        <f>ABS(G27-$AO$19)</f>
        <v>1.1609520564625164E-2</v>
      </c>
      <c r="H28" s="16">
        <f>ABS(H27-$AP$27)</f>
        <v>5.3529579910236436E-3</v>
      </c>
      <c r="I28" s="15">
        <f>ABS(I27-$AO$19)</f>
        <v>1.2665645021839644E-2</v>
      </c>
      <c r="J28" s="16">
        <f>ABS(J27-$AP$27)</f>
        <v>1.4942228605868024E-2</v>
      </c>
      <c r="K28" s="15"/>
      <c r="L28" s="16">
        <f>ABS(L27-$AP$27)</f>
        <v>1.4942228605921315E-2</v>
      </c>
      <c r="M28" s="15">
        <v>0.01</v>
      </c>
      <c r="N28" s="16">
        <v>0</v>
      </c>
      <c r="O28" s="15">
        <f>ABS(O27-$AO$27)</f>
        <v>9.3227549281933442E-3</v>
      </c>
      <c r="P28" s="16">
        <f>ABS(P27-$AP$27)</f>
        <v>2.5219042555200133E-3</v>
      </c>
      <c r="Q28" s="31"/>
      <c r="R28" s="31"/>
      <c r="S28" s="15">
        <f t="shared" ref="S28" si="12">ABS(S27-$AO$19)</f>
        <v>2.1609520564626727E-2</v>
      </c>
      <c r="T28" s="16">
        <f t="shared" ref="T28" si="13">ABS(T27-$AP$27)</f>
        <v>2.7478095744479347E-2</v>
      </c>
      <c r="U28" s="15">
        <f>ABS(U27-$AO$27)</f>
        <v>1.51597008277915E-2</v>
      </c>
      <c r="V28" s="16">
        <f>ABS(V27-$AP$27)</f>
        <v>1.6504008919000057E-2</v>
      </c>
      <c r="W28" s="15"/>
      <c r="X28" s="16"/>
      <c r="Y28" s="15">
        <f>ABS(Y27-$AO$27)</f>
        <v>9.3227549281933442E-3</v>
      </c>
      <c r="Z28" s="16">
        <f>ABS(Z27-$AP$27)</f>
        <v>1.2521904255521576E-2</v>
      </c>
      <c r="AA28" s="17">
        <v>5.5121689516250072E-2</v>
      </c>
      <c r="AB28" s="17">
        <v>4.8169953323359493E-2</v>
      </c>
      <c r="AC28" s="15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Q28" s="12" t="s">
        <v>32</v>
      </c>
      <c r="AR28" s="12" t="s">
        <v>32</v>
      </c>
    </row>
    <row r="29" spans="1:44" ht="15.75" customHeight="1" thickBot="1">
      <c r="A29" s="30">
        <v>30</v>
      </c>
      <c r="D29" s="34" t="s">
        <v>51</v>
      </c>
      <c r="E29" s="12">
        <f>E$11-E$13+E$12+198.6-60-SUM(E$14:E$18)</f>
        <v>-2.1800000000000015</v>
      </c>
      <c r="F29" s="12">
        <f>F$11-F$13+F$12+198.6-10*LOG10(A29)-30-SUM(F$14:F$18)</f>
        <v>-8.4312125471966457</v>
      </c>
      <c r="G29" s="12">
        <f>G$11-G$13+G$12+198.6-60-SUM(G$14:G$18)</f>
        <v>-2.1800000000000015</v>
      </c>
      <c r="H29" s="12">
        <f>H$11-H$13+H$12+198.6-10*LOG10(A29)-30-SUM(H$14:H$18)</f>
        <v>-8.4312125471966457</v>
      </c>
      <c r="I29" s="12">
        <v>-2.2042751655864663</v>
      </c>
      <c r="J29" s="12">
        <v>-8.4515077337935338</v>
      </c>
      <c r="K29" s="12"/>
      <c r="L29" s="12"/>
      <c r="M29" s="12">
        <v>-2.21</v>
      </c>
      <c r="N29" s="12">
        <v>-8.4499999999999993</v>
      </c>
      <c r="O29" s="12">
        <v>-2.2000000000000002</v>
      </c>
      <c r="P29" s="12">
        <v>-8.44</v>
      </c>
      <c r="Q29" s="31">
        <v>-2.1659830941601967</v>
      </c>
      <c r="R29" s="31">
        <v>-8.4132156623672358</v>
      </c>
      <c r="S29" s="12">
        <v>-2.17</v>
      </c>
      <c r="T29" s="12">
        <v>-8.41</v>
      </c>
      <c r="U29" s="12">
        <v>-2.2058369458995983</v>
      </c>
      <c r="V29" s="12">
        <v>-8.4530695141066658</v>
      </c>
      <c r="W29" s="12"/>
      <c r="X29" s="12">
        <v>-8.44</v>
      </c>
      <c r="Y29" s="12">
        <v>-2.2000000000000002</v>
      </c>
      <c r="Z29" s="12">
        <v>-8.4499999999999993</v>
      </c>
      <c r="AA29" s="12">
        <v>-2.1800000000000015</v>
      </c>
      <c r="AB29" s="12">
        <v>-8.4312125471966457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>
        <f>AVERAGE(E29,I29,M29,O29,Q29,S29,U29,W29,Y29,AA29,AC29,AE29,AG29,AI29,AK29,AM29)</f>
        <v>-2.1906772450718068</v>
      </c>
      <c r="AP29" s="12">
        <f>AVERAGE(F29,J29,N29,P29,R29,T29,V29,X29,Z29,AB29,AD29,AF29,AH29,AJ29,AL29,AN29)</f>
        <v>-8.4370218004660735</v>
      </c>
      <c r="AQ29" s="12">
        <f t="shared" si="3"/>
        <v>1.6089597164252283E-2</v>
      </c>
      <c r="AR29" s="12">
        <f t="shared" si="2"/>
        <v>1.4889802830560201E-2</v>
      </c>
    </row>
    <row r="30" spans="1:44" ht="15.75" thickBot="1">
      <c r="A30" s="30"/>
      <c r="D30" s="33" t="s">
        <v>64</v>
      </c>
      <c r="E30" s="15">
        <f>ABS(E29-$AO$19)</f>
        <v>1.1609520564625164E-2</v>
      </c>
      <c r="F30" s="16">
        <f>ABS(F29-$AP$29)</f>
        <v>5.8092532694278276E-3</v>
      </c>
      <c r="G30" s="15">
        <f>ABS(G29-$AO$19)</f>
        <v>1.1609520564625164E-2</v>
      </c>
      <c r="H30" s="16">
        <f>ABS(H29-$AP$29)</f>
        <v>5.8092532694278276E-3</v>
      </c>
      <c r="I30" s="15">
        <f>ABS(I29-$AO$19)</f>
        <v>1.2665645021839644E-2</v>
      </c>
      <c r="J30" s="16">
        <f>ABS(J29-$AP$29)</f>
        <v>1.4485933327460288E-2</v>
      </c>
      <c r="K30" s="15"/>
      <c r="L30" s="16"/>
      <c r="M30" s="15">
        <v>0.01</v>
      </c>
      <c r="N30" s="16">
        <v>0</v>
      </c>
      <c r="O30" s="15">
        <f>ABS(O29-$AO$29)</f>
        <v>9.3227549281933442E-3</v>
      </c>
      <c r="P30" s="16">
        <f>ABS(P29-$AP$29)</f>
        <v>2.9781995339259737E-3</v>
      </c>
      <c r="Q30" s="31"/>
      <c r="R30" s="31"/>
      <c r="S30" s="15">
        <f t="shared" ref="S30" si="14">ABS(S29-$AO$19)</f>
        <v>2.1609520564626727E-2</v>
      </c>
      <c r="T30" s="16">
        <f t="shared" ref="T30" si="15">ABS(T29-$AP$29)</f>
        <v>2.7021800466073387E-2</v>
      </c>
      <c r="U30" s="15">
        <f>ABS(U29-$AO$29)</f>
        <v>1.51597008277915E-2</v>
      </c>
      <c r="V30" s="16">
        <f>ABS(V29-$AP$29)</f>
        <v>1.604771364059232E-2</v>
      </c>
      <c r="W30" s="15"/>
      <c r="X30" s="16"/>
      <c r="Y30" s="15">
        <f>ABS(Y29-$AO$29)</f>
        <v>9.3227549281933442E-3</v>
      </c>
      <c r="Z30" s="16">
        <f>ABS(Z29-$AP$29)</f>
        <v>1.2978199533925761E-2</v>
      </c>
      <c r="AA30" s="17">
        <v>5.5121689516250072E-2</v>
      </c>
      <c r="AB30" s="17">
        <v>4.8676948077142512E-2</v>
      </c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Q30" s="12" t="s">
        <v>32</v>
      </c>
      <c r="AR30" s="12" t="s">
        <v>32</v>
      </c>
    </row>
    <row r="31" spans="1:44" ht="15.75" customHeight="1" thickBot="1">
      <c r="A31" s="30">
        <v>15</v>
      </c>
      <c r="D31" s="34" t="s">
        <v>52</v>
      </c>
      <c r="E31" s="12">
        <f>E$11-E$13+E$12+198.6-60-SUM(E$14:E$18)</f>
        <v>-2.1800000000000015</v>
      </c>
      <c r="F31" s="12">
        <f>F$11-F$13+F$12+198.6-10*LOG10(A31)-30-SUM(F$14:F$18)</f>
        <v>-5.4209125905568332</v>
      </c>
      <c r="G31" s="12">
        <f>G$11-G$13+G$12+198.6-60-SUM(G$14:G$18)</f>
        <v>-2.1800000000000015</v>
      </c>
      <c r="H31" s="12">
        <f>H$11-H$13+H$12+198.6-10*LOG10(A31)-30-SUM(H$14:H$18)</f>
        <v>-5.4209125905568332</v>
      </c>
      <c r="I31" s="12">
        <v>-2.2042751655864663</v>
      </c>
      <c r="J31" s="12">
        <v>-5.4412077771537213</v>
      </c>
      <c r="K31" s="12"/>
      <c r="L31" s="12">
        <v>-5.4412077771537497</v>
      </c>
      <c r="M31" s="12">
        <v>-2.21</v>
      </c>
      <c r="N31" s="12">
        <v>-5.44</v>
      </c>
      <c r="O31" s="12">
        <v>-2.2000000000000002</v>
      </c>
      <c r="P31" s="12">
        <v>-5.43</v>
      </c>
      <c r="Q31" s="31">
        <v>-2.1659830941601967</v>
      </c>
      <c r="R31" s="31">
        <v>-5.4029157057274233</v>
      </c>
      <c r="S31" s="12">
        <v>-2.17</v>
      </c>
      <c r="T31" s="12">
        <v>-5.4</v>
      </c>
      <c r="U31" s="12">
        <v>-2.2058369458995983</v>
      </c>
      <c r="V31" s="12">
        <v>-5.4427695574668533</v>
      </c>
      <c r="W31" s="12"/>
      <c r="X31" s="12">
        <v>-5.43</v>
      </c>
      <c r="Y31" s="12">
        <v>-2.2000000000000002</v>
      </c>
      <c r="Z31" s="12">
        <v>-5.44</v>
      </c>
      <c r="AA31" s="12">
        <v>-2.1800000000000015</v>
      </c>
      <c r="AB31" s="12">
        <v>-5.4209125905568332</v>
      </c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>
        <f>AVERAGE(E31,I31,M31,O31,Q31,S31,U31,W31,Y31,AA31,AC31,AE31,AG31,AI31,AK31,AM31)</f>
        <v>-2.1906772450718068</v>
      </c>
      <c r="AP31" s="12">
        <f>AVERAGE(F31,J31,N31,P31,R31,T31,V31,X31,Z31,AB31,AD31,AF31,AH31,AJ31,AL31,AN31)</f>
        <v>-5.4268718221461665</v>
      </c>
      <c r="AQ31" s="12">
        <f t="shared" si="3"/>
        <v>1.6089597164252283E-2</v>
      </c>
      <c r="AR31" s="12">
        <f t="shared" si="2"/>
        <v>1.4905790667352656E-2</v>
      </c>
    </row>
    <row r="32" spans="1:44" ht="15.75" thickBot="1">
      <c r="A32" s="30"/>
      <c r="D32" s="33" t="s">
        <v>64</v>
      </c>
      <c r="E32" s="15">
        <f>ABS(E31-$AO$19)</f>
        <v>1.1609520564625164E-2</v>
      </c>
      <c r="F32" s="16">
        <f>ABS(F31-$AP$31)</f>
        <v>5.9592315893333137E-3</v>
      </c>
      <c r="G32" s="15">
        <f>ABS(G31-$AO$19)</f>
        <v>1.1609520564625164E-2</v>
      </c>
      <c r="H32" s="16">
        <f>ABS(H31-$AP$31)</f>
        <v>5.9592315893333137E-3</v>
      </c>
      <c r="I32" s="15">
        <f>ABS(I31-$AO$19)</f>
        <v>1.2665645021839644E-2</v>
      </c>
      <c r="J32" s="16">
        <f>ABS(J31-$AP$31)</f>
        <v>1.4335955007554801E-2</v>
      </c>
      <c r="K32" s="15"/>
      <c r="L32" s="16">
        <f>ABS(L31-$AP$31)</f>
        <v>1.4335955007583223E-2</v>
      </c>
      <c r="M32" s="15">
        <v>0.01</v>
      </c>
      <c r="N32" s="16">
        <v>0</v>
      </c>
      <c r="O32" s="15">
        <f>ABS(O31-$AO$31)</f>
        <v>9.3227549281933442E-3</v>
      </c>
      <c r="P32" s="16">
        <f>ABS(P31-$AP$31)</f>
        <v>3.1281778538332361E-3</v>
      </c>
      <c r="Q32" s="31"/>
      <c r="R32" s="31"/>
      <c r="S32" s="15">
        <f t="shared" ref="S32" si="16">ABS(S31-$AO$19)</f>
        <v>2.1609520564626727E-2</v>
      </c>
      <c r="T32" s="16">
        <f t="shared" ref="T32" si="17">ABS(T31-$AP$31)</f>
        <v>2.6871822146166124E-2</v>
      </c>
      <c r="U32" s="15">
        <f>ABS(U31-$AO$31)</f>
        <v>1.51597008277915E-2</v>
      </c>
      <c r="V32" s="16">
        <f>ABS(V31-$AP$31)</f>
        <v>1.5897735320686834E-2</v>
      </c>
      <c r="W32" s="15"/>
      <c r="X32" s="16"/>
      <c r="Y32" s="15">
        <f>ABS(Y31-$AO$31)</f>
        <v>9.3227549281933442E-3</v>
      </c>
      <c r="Z32" s="16">
        <f>ABS(Z31-$AP$31)</f>
        <v>1.3128177853833911E-2</v>
      </c>
      <c r="AA32" s="17">
        <v>5.5121689516250072E-2</v>
      </c>
      <c r="AB32" s="17">
        <v>4.8843590654813696E-2</v>
      </c>
      <c r="AC32" s="15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Q32" s="12" t="s">
        <v>32</v>
      </c>
      <c r="AR32" s="12" t="s">
        <v>32</v>
      </c>
    </row>
    <row r="33" spans="1:44" ht="15.75" customHeight="1" thickBot="1">
      <c r="A33" s="30">
        <v>3.75</v>
      </c>
      <c r="D33" s="34" t="s">
        <v>53</v>
      </c>
      <c r="E33" s="12">
        <f>E$11-E$13+E$12+198.6-60-SUM(E$14:E$18)</f>
        <v>-2.1800000000000015</v>
      </c>
      <c r="F33" s="12">
        <f>F$11-F$13+F$12+198.6-10*LOG10(A33)-30-SUM(F$14:F$18)</f>
        <v>0.5996873227227919</v>
      </c>
      <c r="G33" s="12">
        <f>G$11-G$13+G$12+198.6-60-SUM(G$14:G$18)</f>
        <v>-2.1800000000000015</v>
      </c>
      <c r="H33" s="12">
        <f>H$11-H$13+H$12+198.6-10*LOG10(A33)-30-SUM(H$14:H$18)</f>
        <v>0.5996873227227919</v>
      </c>
      <c r="I33" s="12">
        <v>-2.2042751655864663</v>
      </c>
      <c r="J33" s="12">
        <v>0.57939213612590379</v>
      </c>
      <c r="K33" s="12"/>
      <c r="L33" s="12">
        <v>0.57939213612587503</v>
      </c>
      <c r="M33" s="12">
        <v>-2.21</v>
      </c>
      <c r="N33" s="12">
        <v>0.57999999999999996</v>
      </c>
      <c r="O33" s="12">
        <v>-2.2000000000000002</v>
      </c>
      <c r="P33" s="12">
        <v>0.59</v>
      </c>
      <c r="Q33" s="31">
        <v>-2.1659830941601967</v>
      </c>
      <c r="R33" s="31">
        <v>0.61768420755220177</v>
      </c>
      <c r="S33" s="12">
        <v>-2.17</v>
      </c>
      <c r="T33" s="12">
        <v>0.62</v>
      </c>
      <c r="U33" s="12">
        <v>-2.2058369458995983</v>
      </c>
      <c r="V33" s="12">
        <v>0.57783035581277176</v>
      </c>
      <c r="W33" s="12"/>
      <c r="X33" s="12">
        <v>0.59</v>
      </c>
      <c r="Y33" s="12">
        <v>-2.2000000000000002</v>
      </c>
      <c r="Z33" s="12">
        <v>0.57999999999999996</v>
      </c>
      <c r="AA33" s="12">
        <v>-2.1800000000000015</v>
      </c>
      <c r="AB33" s="12">
        <v>0.5996873227227919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>
        <f>AVERAGE(E33,I33,M33,O33,Q33,S33,U33,W33,Y33,AA33,AC33,AE33,AG33,AI33,AK33,AM33)</f>
        <v>-2.1906772450718068</v>
      </c>
      <c r="AP33" s="12">
        <f>AVERAGE(F33,J33,N33,P33,R33,T33,V33,X33,Z33,AB33,AD33,AF33,AH33,AJ33,AL33,AN33)</f>
        <v>0.59342813449364606</v>
      </c>
      <c r="AQ33" s="12">
        <f t="shared" si="3"/>
        <v>1.6089597164252283E-2</v>
      </c>
      <c r="AR33" s="12">
        <f t="shared" si="2"/>
        <v>1.4942642328230133E-2</v>
      </c>
    </row>
    <row r="34" spans="1:44" ht="15.75" thickBot="1">
      <c r="A34" s="30"/>
      <c r="D34" s="33" t="s">
        <v>64</v>
      </c>
      <c r="E34" s="15">
        <f>ABS(E33-$AO$19)</f>
        <v>1.1609520564625164E-2</v>
      </c>
      <c r="F34" s="16">
        <f>ABS(F33-$AP$33)</f>
        <v>6.2591882291458401E-3</v>
      </c>
      <c r="G34" s="15">
        <f>ABS(G33-$AO$19)</f>
        <v>1.1609520564625164E-2</v>
      </c>
      <c r="H34" s="16">
        <f>ABS(H33-$AP$33)</f>
        <v>6.2591882291458401E-3</v>
      </c>
      <c r="I34" s="15">
        <f>ABS(I33-$AO$19)</f>
        <v>1.2665645021839644E-2</v>
      </c>
      <c r="J34" s="16">
        <f>ABS(J33-$AP$33)</f>
        <v>1.4035998367742275E-2</v>
      </c>
      <c r="K34" s="15"/>
      <c r="L34" s="16">
        <f>ABS(L33-$AP$33)</f>
        <v>1.403599836777103E-2</v>
      </c>
      <c r="M34" s="15">
        <v>0.01</v>
      </c>
      <c r="N34" s="16">
        <v>0</v>
      </c>
      <c r="O34" s="15">
        <f>ABS(O33-$AO$33)</f>
        <v>9.3227549281933442E-3</v>
      </c>
      <c r="P34" s="16">
        <f>ABS(P33-$AP$33)</f>
        <v>3.4281344936460956E-3</v>
      </c>
      <c r="Q34" s="15"/>
      <c r="R34" s="16"/>
      <c r="S34" s="15">
        <f t="shared" ref="S34" si="18">ABS(S33-$AO$19)</f>
        <v>2.1609520564626727E-2</v>
      </c>
      <c r="T34" s="16">
        <f t="shared" ref="T34" si="19">ABS(T33-$AP$33)</f>
        <v>2.6571865506353931E-2</v>
      </c>
      <c r="U34" s="15">
        <f>ABS(U33-$AO$33)</f>
        <v>1.51597008277915E-2</v>
      </c>
      <c r="V34" s="16">
        <f>ABS(V33-$AP$33)</f>
        <v>1.5597778680874308E-2</v>
      </c>
      <c r="W34" s="15"/>
      <c r="X34" s="16"/>
      <c r="Y34" s="15">
        <f>ABS(Y33-$AO$33)</f>
        <v>9.3227549281933442E-3</v>
      </c>
      <c r="Z34" s="16">
        <f>ABS(Z33-$AP$33)</f>
        <v>1.3428134493646104E-2</v>
      </c>
      <c r="AA34" s="17">
        <v>5.5121689516250072E-2</v>
      </c>
      <c r="AB34" s="17">
        <v>4.9176875810161946E-2</v>
      </c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4" ht="15.75" thickBot="1">
      <c r="D35" s="11" t="s">
        <v>32</v>
      </c>
    </row>
    <row r="37" spans="1:44" ht="15">
      <c r="F37" s="22" t="s">
        <v>32</v>
      </c>
      <c r="G37" s="23"/>
      <c r="H37" s="22" t="s">
        <v>32</v>
      </c>
      <c r="I37" s="23"/>
      <c r="J37" s="23"/>
      <c r="K37" s="23"/>
      <c r="L37" s="22" t="s">
        <v>32</v>
      </c>
    </row>
  </sheetData>
  <mergeCells count="20"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O8:AP8"/>
    <mergeCell ref="AQ8:AR8"/>
    <mergeCell ref="AC8:AD8"/>
    <mergeCell ref="AE8:AF8"/>
    <mergeCell ref="AG8:AH8"/>
    <mergeCell ref="AI8:AJ8"/>
    <mergeCell ref="AK8:AL8"/>
    <mergeCell ref="AM8:AN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2021-04-27T11:13:53Z</dcterms:modified>
</cp:coreProperties>
</file>