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60" windowHeight="13960" tabRatio="901" activeTab="2"/>
  </bookViews>
  <sheets>
    <sheet name="Cover sheet" sheetId="1" r:id="rId1"/>
    <sheet name="Agreements" sheetId="5" r:id="rId2"/>
    <sheet name="1Rx RSTD (with_without FH)" sheetId="2" r:id="rId3"/>
    <sheet name="1Rx UE Rx-Tx (with_without FH)" sheetId="6" r:id="rId4"/>
    <sheet name="1Rx PRS-RSRP (without FH)" sheetId="7" r:id="rId5"/>
    <sheet name="1Rx PRS-RSRPP (without FH)" sheetId="8" r:id="rId6"/>
    <sheet name="2Rx RSTD (with FH)" sheetId="9" r:id="rId7"/>
    <sheet name="2Rx UE Rx-Tx (with FH)"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<sst xmlns="http://schemas.openxmlformats.org/spreadsheetml/2006/main" count="808" uniqueCount="138">
  <si>
    <r>
      <rPr>
        <b/>
        <sz val="12"/>
        <rFont val="Calibri"/>
        <charset val="134"/>
        <scheme val="minor"/>
      </rPr>
      <t xml:space="preserve">3GPP TSG-RAN WG4 Meeting #112-bis                                                                                                                                                                                   </t>
    </r>
    <r>
      <rPr>
        <b/>
        <sz val="12"/>
        <rFont val="Calibri (Body)"/>
        <charset val="134"/>
      </rPr>
      <t>R4-2416325</t>
    </r>
    <r>
      <rPr>
        <b/>
        <sz val="12"/>
        <rFont val="Calibri"/>
        <charset val="134"/>
        <scheme val="minor"/>
      </rPr>
      <t xml:space="preserve">
</t>
    </r>
    <r>
      <rPr>
        <b/>
        <sz val="12"/>
        <rFont val="Calibri (Body)"/>
        <charset val="134"/>
      </rPr>
      <t>Hefei, CN, 14 – 18 October, 2024</t>
    </r>
    <r>
      <rPr>
        <b/>
        <sz val="12"/>
        <rFont val="Calibri"/>
        <charset val="134"/>
        <scheme val="minor"/>
      </rPr>
      <t xml:space="preserve">
Title: Updated summary of simulation results for RedCap positioning  
Source:  Ericsson
Agenda item: 4.2.2.4
Document for: Information</t>
    </r>
  </si>
  <si>
    <t>This contribution presents an updated summary of simulation results for RedCap positioning. The simulation results for the side condition and propagation condition agreed for RedCap positioning accuracy requirement are summarized. The list of summarized tDocs are listed as references. Compared to R4-2412688 simulations results for 1Rx UE Rx-Tx with Rx FH has been updated as highlighted in this document.</t>
  </si>
  <si>
    <t>References:</t>
  </si>
  <si>
    <t>R4-2305337, Initial simulation results for PRS measurement with 1RX, Huawei, HiSilicon.</t>
  </si>
  <si>
    <t>R4-2305672, Simulation results for 1Rx RedCap UEs without frequency hopping, Qualcomm Incorporated.</t>
  </si>
  <si>
    <t>R4-2305777, Simulation results for 1Rx RedCap UE positioning measurements, Ericsson.</t>
  </si>
  <si>
    <t>R4-2305778, Summary of simulation results for 1Rx RedCap UE positioning measurements, Ericsson.</t>
  </si>
  <si>
    <t>R4-2307415, Simulation results for 1Rx RedCap UE PRS measurements, CATT.</t>
  </si>
  <si>
    <t>R4-2308670, Updated simulation results for PRS measurement with 1RX, Huawei, HiSilicon.</t>
  </si>
  <si>
    <t>R4-2308792, Simulation results for 1Rx RedCap, Ericsson.</t>
  </si>
  <si>
    <t>R4-2309132, Simulation results for 1Rx RedCap UEs without frequency hopping – reduced number of samples, Qualcomm Incorporated.</t>
  </si>
  <si>
    <t>R4-2311632, Simulation results for 1Rx RedCap UE PRS measurements, CATT.</t>
  </si>
  <si>
    <t>R4-2311984, Simulation results for 1Rx RedCap UEs without frequency hopping – updated side-condition for fading channels, Qualcomm Incorporated.</t>
  </si>
  <si>
    <t>R4-2312730, Simulation results for 1Rx RedCap, Ericsson.</t>
  </si>
  <si>
    <t>R4-2312731, Summary of 1Rx RedCap simulations, Ericsson.</t>
  </si>
  <si>
    <t>R4-2312840, Updated simulation results for PRS measurement with 1RX, Huawei, HiSilicon.</t>
  </si>
  <si>
    <t>R4-2315101, Simulation results for RedCap UE PRS measurements with FH, CATT.</t>
  </si>
  <si>
    <t>R4-2315762, Simulation results for Redcap positioning with FH, ZTE Corporation.</t>
  </si>
  <si>
    <t>R4-2316460, Simulation results for RedCap positioning with FH, Ericsson.</t>
  </si>
  <si>
    <t>R4-2316461, Summary of simulation results for RedCap positioning with FH, Ericsson.</t>
  </si>
  <si>
    <t>R4-2316724, Initial Simulation Results for RedCap Positioning with Frequency Hopping, Nokia, Nokia Shanghai Bell.</t>
  </si>
  <si>
    <t>R4-2319997, Simulation results for PRS measurement with FH, Huawei, HiSilicon.</t>
  </si>
  <si>
    <t>R4-2320371, Additional simulation results for RedCap positioning with FH, Ericsson.</t>
  </si>
  <si>
    <t>R4-2320372, Summary of simulation results for RedCap positioning with FH, Ericsson.</t>
  </si>
  <si>
    <t>R4-2320856, Simulation Results for RedCap Positioning with Frequency Hopping, Nokia, Nokia Shanghai Bell.</t>
  </si>
  <si>
    <t>R4-2401226, Simulation results for RedCap positioning with frequency hopping, Qualcomm Incorporated.</t>
  </si>
  <si>
    <t xml:space="preserve">R4-2402688, Additional simulation results for RedCap positioning with FH in FR2, Ericsson. </t>
  </si>
  <si>
    <t>R4-2402689, Summary of simulation results for RedCap positioning, Ericsson.</t>
  </si>
  <si>
    <t>R4-2402736, Simulation Results for RedCap Positioning with Frequency Hopping, Nokia, Nokia Shanghai Bell.</t>
  </si>
  <si>
    <t>R4-2404424, Discussion on Performance requirements of RedCap UE Positioning, CATT.</t>
  </si>
  <si>
    <t>R4-2405516, Summary of simulation results for RedCap positioning, Ericsson.</t>
  </si>
  <si>
    <t>R4-2405815, Simulation Results for RedCap Positioning with Frequency Hopping, Nokia.</t>
  </si>
  <si>
    <t>R4-2406423, Additional simulation results for RedCap 1RX, Huawei, HiSilicon.</t>
  </si>
  <si>
    <t>R4-2409276, additional simulation results for RedCap positioning, Huawei, HiSilicon.</t>
  </si>
  <si>
    <t>R4-2412688, Summary of simulation results for RedCap positioning, Ericsson.</t>
  </si>
  <si>
    <t>Side conditions for 1Rx without FH (RAN4#106bis)</t>
  </si>
  <si>
    <r>
      <rPr>
        <b/>
        <i/>
        <sz val="11"/>
        <color theme="1"/>
        <rFont val="Calibri"/>
        <charset val="134"/>
        <scheme val="minor"/>
      </rPr>
      <t>Agreements</t>
    </r>
    <r>
      <rPr>
        <i/>
        <sz val="11"/>
        <color theme="1"/>
        <rFont val="Calibri"/>
        <charset val="134"/>
        <scheme val="minor"/>
      </rPr>
      <t>:</t>
    </r>
  </si>
  <si>
    <t>· Side conditions for 1Rx without FH</t>
  </si>
  <si>
    <t>· For AWGN channel, re-use the Rel-17 side conditions, and relax accuracy requirements</t>
  </si>
  <si>
    <t>· The agreement applies for 4 measurement samples case. FFS if it applies for lower number of samples.</t>
  </si>
  <si>
    <t>· FFS for fading channel</t>
  </si>
  <si>
    <t>· Option 1: Reuse Rel-17 side conditions and relax accuracy requirements</t>
  </si>
  <si>
    <t>· Option 2: Reuse approximately Rel-17 accuracy requirements and relax the side condition</t>
  </si>
  <si>
    <t>Note: Updated simulation assumptions to address open issues are discussed under issue 2-2-8</t>
  </si>
  <si>
    <t>Side conditions for 2Rx without FH (RAN4#106bis)</t>
  </si>
  <si>
    <r>
      <rPr>
        <b/>
        <u/>
        <sz val="11"/>
        <color theme="1"/>
        <rFont val="Calibri"/>
        <charset val="134"/>
        <scheme val="minor"/>
      </rPr>
      <t>A</t>
    </r>
    <r>
      <rPr>
        <b/>
        <u/>
        <sz val="11"/>
        <color theme="1"/>
        <rFont val="Calibri"/>
        <charset val="134"/>
        <scheme val="minor"/>
      </rPr>
      <t>greements</t>
    </r>
    <r>
      <rPr>
        <i/>
        <sz val="11"/>
        <color theme="1"/>
        <rFont val="Calibri"/>
        <charset val="134"/>
        <scheme val="minor"/>
      </rPr>
      <t>:</t>
    </r>
  </si>
  <si>
    <t>· The side conditions (PRS Es/Iot) defined in Rel-17 are reused for defining corresponding PRS requirements for 2Rx RedCap UE without FH.</t>
  </si>
  <si>
    <t xml:space="preserve"> Side conditions for PRS measurements with FH (RAN4#109)</t>
  </si>
  <si>
    <r>
      <rPr>
        <b/>
        <i/>
        <sz val="11"/>
        <color theme="1"/>
        <rFont val="Calibri"/>
        <charset val="134"/>
        <scheme val="minor"/>
      </rPr>
      <t>Agreement</t>
    </r>
    <r>
      <rPr>
        <i/>
        <sz val="11"/>
        <color theme="1"/>
        <rFont val="Calibri"/>
        <charset val="134"/>
        <scheme val="minor"/>
      </rPr>
      <t>:</t>
    </r>
  </si>
  <si>
    <t>· The side conditions for positioning measurements without FH are reused for positioning measurements with FH.</t>
  </si>
  <si>
    <t>Side conditions and channel models for RSTD and UE Rx-Tx measurements for 1Rx UE without Rx FH (RAN4#110)</t>
  </si>
  <si>
    <t>Agreements</t>
  </si>
  <si>
    <t>- The brackets in the side conditions for 1Rx without FH under fading propagation condition can be removed, i.e., the side conditions should be:</t>
  </si>
  <si>
    <t>- RSTD accuracy requirement for 1Rx RedCap UE under fading propagation condition is defined for SINR values of -6 dB for the reference cell and -10 dB for the target cell and is based on 4 samples.</t>
  </si>
  <si>
    <t>- UE Rx-Tx accuracy requirement for 1Rx RedCap UE under fading propagation condition is defined for SINR values of -3 dB and -10 dB and is based on 4 samples.</t>
  </si>
  <si>
    <t>Side conditions and channel models for RSRP measurements for 1Rx UE without Rx FH (RAN4#110)</t>
  </si>
  <si>
    <t>- PRS-RSRP accuracy requirements for 1 Rx RedCap UE without Rx FH:</t>
  </si>
  <si>
    <t>- Side conditions: -3 dB, -10 dB.</t>
  </si>
  <si>
    <t>- 4 samples.</t>
  </si>
  <si>
    <t>- Generic requirements, not limited to specific propagation conditions.</t>
  </si>
  <si>
    <t>Side conditions and channel models for RSRPP measurements for 1Rx UE without Rx FH (RAN4#110)</t>
  </si>
  <si>
    <t>- PRS-RSRPP accuracy requirements for 1 Rx RedCap UE without Rx FH:</t>
  </si>
  <si>
    <t>- Side conditions: -3 dB, -10 dB,</t>
  </si>
  <si>
    <t>- 2-tap channel model from Rel-17 with Nsamples = 4.</t>
  </si>
  <si>
    <t>Channel model for Rx FH in FR2 (RAN4#110)</t>
  </si>
  <si>
    <t>- Accuracy requirement for RedCap positioning with FH in FR2 is defined for TDL-C instead of TDL-A (60 ns delay spread, 300 Hz).</t>
  </si>
  <si>
    <t>- Update simulation assumptions from R4-2314460 accordingly (Ericsson will request a tdoc number and updated the sim. assumptions).</t>
  </si>
  <si>
    <t>- Updated simulation assumptions are captured in R4-2403471.</t>
  </si>
  <si>
    <t>Accuracy requirement for RedCap positioning (reduced number of samples) (RAN4#110bis)</t>
  </si>
  <si>
    <r>
      <rPr>
        <b/>
        <i/>
        <sz val="11"/>
        <color theme="1"/>
        <rFont val="Calibri"/>
        <charset val="134"/>
        <scheme val="minor"/>
      </rPr>
      <t>Agreements</t>
    </r>
    <r>
      <rPr>
        <sz val="11"/>
        <color theme="1"/>
        <rFont val="Calibri"/>
        <charset val="134"/>
        <scheme val="minor"/>
      </rPr>
      <t>:</t>
    </r>
  </si>
  <si>
    <t>Define reduced-samples accuracy requirements for 1 Rx RedCap UE with and without Rx FH in FR1:</t>
  </si>
  <si>
    <t># RSTD:</t>
  </si>
  <si>
    <t>- AWGN only</t>
  </si>
  <si>
    <t>- (-3 dB for reference cell, -6 dB for target cell)</t>
  </si>
  <si>
    <t># RSRP and UE Rx-Tx:</t>
  </si>
  <si>
    <t>- 0 dB, -6 dB.</t>
  </si>
  <si>
    <t># PRS-RSRPP:</t>
  </si>
  <si>
    <t>- Two-Tap channel model only</t>
  </si>
  <si>
    <t>Define reduced-samples accuracy requirements for 2 Rx RedCap UE with and without Rx FH in FR2:</t>
  </si>
  <si>
    <t># RSTD/RSRP/UE Rx-Tx:</t>
  </si>
  <si>
    <t>- Rel. 17 side conditions</t>
  </si>
  <si>
    <t>- Rel. 17 side conditions.</t>
  </si>
  <si>
    <t xml:space="preserve"> </t>
  </si>
  <si>
    <t>Accuracy requirement for PRS-RSRP and PRS-RSRPP with Rx FH (RAN4#110bis)</t>
  </si>
  <si>
    <r>
      <rPr>
        <b/>
        <i/>
        <sz val="11"/>
        <color theme="1"/>
        <rFont val="Calibri"/>
        <charset val="134"/>
        <scheme val="minor"/>
      </rPr>
      <t>Agreement</t>
    </r>
    <r>
      <rPr>
        <sz val="11"/>
        <color theme="1"/>
        <rFont val="Calibri"/>
        <charset val="134"/>
        <scheme val="minor"/>
      </rPr>
      <t>:</t>
    </r>
  </si>
  <si>
    <t>For PRS-RSRP and PRS-RSRPP measurements with FH, apply the measurement accuracy requirements without FH defined for the corresponding PRS BW per hop.</t>
  </si>
  <si>
    <t>AWGN, RSTD without Rx FH, 4 samples, SINR = (-6, -13, -13)dB</t>
  </si>
  <si>
    <t>TDL-A, RSTD without Rx FH, 4 samples, SINR = (-6, -10, -10)dB</t>
  </si>
  <si>
    <t>FR</t>
  </si>
  <si>
    <t>SCS(kHz)</t>
  </si>
  <si>
    <t>PRS BW (PRBs)</t>
  </si>
  <si>
    <t>Absolute error (Tc)</t>
  </si>
  <si>
    <t>Qualcomm</t>
  </si>
  <si>
    <t>Huawei</t>
  </si>
  <si>
    <t>Ericsson</t>
  </si>
  <si>
    <t>CATT</t>
  </si>
  <si>
    <t>Nokia</t>
  </si>
  <si>
    <t>Average value</t>
  </si>
  <si>
    <t>New Average</t>
  </si>
  <si>
    <t>Average</t>
  </si>
  <si>
    <t>90%-ile</t>
  </si>
  <si>
    <t>FR1</t>
  </si>
  <si>
    <t>AWGN, RSTD without Rx FH, reduced number of samples, SINR = (-3, -6, -6)dB</t>
  </si>
  <si>
    <t>AWGN, RSTD with Rx FH, 4 samples, SINR = (-6, -13, -13)dB</t>
  </si>
  <si>
    <t>TDL-A, RSTD with Rx FH, 4 samples, SINR = (-6, -10, -10)dB</t>
  </si>
  <si>
    <t>PRS BW/hop (PRBs)</t>
  </si>
  <si>
    <t>Total BW after all hops</t>
  </si>
  <si>
    <t>Total BW after all hops (PRBs)</t>
  </si>
  <si>
    <t>50 MHz</t>
  </si>
  <si>
    <t>50MHz</t>
  </si>
  <si>
    <t>100 MHz</t>
  </si>
  <si>
    <t>100MHz</t>
  </si>
  <si>
    <t>AWGN, RSTD with Rx FH, reduced number of samples, SINR = (-3, -6, -6)dB</t>
  </si>
  <si>
    <t>AWGN, UE Rx-Tx without Rx FH, 4 samples, SINR = (-3, -13, -13)dB, 90%-ile error</t>
  </si>
  <si>
    <t>TDL-A, UE Rx-Tx without Rx FH, 4 samples, 90%-ile error</t>
  </si>
  <si>
    <t>-3dB</t>
  </si>
  <si>
    <t>-13dB</t>
  </si>
  <si>
    <t>-10dB</t>
  </si>
  <si>
    <t>AWGN,  UE Rx-Tx without Rx FH, reduced number of samples, SINR = (0, -6, -6)dB, 90%-ile error</t>
  </si>
  <si>
    <t>0dB</t>
  </si>
  <si>
    <t>-6dB</t>
  </si>
  <si>
    <t>AWGN, UE Rx-Tx with Rx FH, 4 samples, SINR = (-3, -13, -13)dB, 90%-ile error</t>
  </si>
  <si>
    <t>TDL-A, UE Rx-Tx with Rx FH, 4 samples, SINR = (-3, -10, -10)dB, 90%-ile error</t>
  </si>
  <si>
    <t xml:space="preserve">Total BW after all hops </t>
  </si>
  <si>
    <t>AWGN, UE Rx-Tx with Rx FH, reduced number of samples, SINR = (0, -6, -6)dB, 90%-ile error</t>
  </si>
  <si>
    <t>AWGN, PRS-RSRP, 4 samples, SINR = (-3, -13, -13)dB, 90%-ile error</t>
  </si>
  <si>
    <t>TDL-A, PRS-RSRP, 4 samples, 90%-ile error</t>
  </si>
  <si>
    <t>Absolute error (dB)</t>
  </si>
  <si>
    <t>AWGN,  PRS-RSRP, reduced number of samples, SINR = (0, -6, -6)dB, 90%-ile error</t>
  </si>
  <si>
    <t>Two-tap channel model, PRS-RSRPP, 4 samples, 90%-ile error</t>
  </si>
  <si>
    <t>Two-tap channel model,  PRS-RSRPP, reduced samples, 90%-ile error</t>
  </si>
  <si>
    <t>TDL-A, RSTD with Rx FH, 4 samples, SINR = (-6, -13, -13)dB</t>
  </si>
  <si>
    <t>TDL-C, RSTD with Rx FH, 4 samples, SINR = (-6, -13, -13)dB</t>
  </si>
  <si>
    <t>FR2</t>
  </si>
  <si>
    <t>200 MHz</t>
  </si>
  <si>
    <t>400 MHz</t>
  </si>
  <si>
    <t>TDL-A, UE Rx-Tx with Rx FH, 4 samples, SINR = (-3, -13, -13)dB, 90%-ile error</t>
  </si>
  <si>
    <t>TDL-C, UE Rx-Tx with Rx FH, 4 samples, SINR = (-3, -13, -13)dB, 90%-ile error</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</si>
</sst>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_ "/>
    <numFmt numFmtId="179" formatCode="0.00_ "/>
  </numFmts>
  <fonts count="48">
    <font>
      <sz val="11"/>
      <color theme="1"/>
      <name val="Calibri"/>
      <charset val="134"/>
      <scheme val="minor"/>
    </font>
    <font>
      <b/>
      <sz val="14"/>
      <color theme="1"/>
      <name val="Calibri"/>
      <charset val="134"/>
    </font>
    <font>
      <b/>
      <sz val="14"/>
      <name val="Calibri"/>
      <charset val="134"/>
    </font>
    <font>
      <sz val="14"/>
      <name val="Calibri"/>
      <charset val="134"/>
    </font>
    <font>
      <sz val="14"/>
      <color theme="1"/>
      <name val="Calibri"/>
      <charset val="134"/>
      <scheme val="minor"/>
    </font>
    <font>
      <sz val="14"/>
      <name val="Calibri"/>
      <charset val="134"/>
      <scheme val="minor"/>
    </font>
    <font>
      <sz val="14"/>
      <color theme="1"/>
      <name val="Calibri"/>
      <charset val="134"/>
    </font>
    <font>
      <b/>
      <sz val="14"/>
      <color theme="1"/>
      <name val="Calibri (Body)"/>
      <charset val="134"/>
    </font>
    <font>
      <b/>
      <sz val="14"/>
      <name val="Calibri (Body)"/>
      <charset val="134"/>
    </font>
    <font>
      <sz val="13"/>
      <name val="Calibri"/>
      <charset val="134"/>
    </font>
    <font>
      <b/>
      <sz val="14"/>
      <color theme="1"/>
      <name val="Calibri"/>
      <charset val="134"/>
      <scheme val="minor"/>
    </font>
    <font>
      <b/>
      <sz val="14"/>
      <name val="Calibri"/>
      <charset val="134"/>
      <scheme val="minor"/>
    </font>
    <font>
      <sz val="14"/>
      <color theme="1"/>
      <name val="Calibri (Body)"/>
      <charset val="134"/>
    </font>
    <font>
      <sz val="14"/>
      <name val="Calibri (Body)"/>
      <charset val="134"/>
    </font>
    <font>
      <sz val="14"/>
      <color rgb="FFFF0000"/>
      <name val="Calibri (Body)"/>
      <charset val="134"/>
    </font>
    <font>
      <sz val="14"/>
      <color rgb="FFFF0000"/>
      <name val="Calibri"/>
      <charset val="134"/>
      <scheme val="minor"/>
    </font>
    <font>
      <sz val="14"/>
      <color rgb="FF000000"/>
      <name val="Calibri"/>
      <charset val="134"/>
      <scheme val="minor"/>
    </font>
    <font>
      <b/>
      <u/>
      <sz val="12"/>
      <color theme="1"/>
      <name val="Calibri"/>
      <charset val="134"/>
      <scheme val="minor"/>
    </font>
    <font>
      <b/>
      <i/>
      <sz val="11"/>
      <color theme="1"/>
      <name val="Calibri"/>
      <charset val="134"/>
      <scheme val="minor"/>
    </font>
    <font>
      <i/>
      <sz val="12"/>
      <color theme="1"/>
      <name val="Calibri"/>
      <charset val="134"/>
      <scheme val="minor"/>
    </font>
    <font>
      <i/>
      <sz val="11"/>
      <color theme="1"/>
      <name val="Calibri"/>
      <charset val="134"/>
      <scheme val="minor"/>
    </font>
    <font>
      <b/>
      <u/>
      <sz val="11"/>
      <color theme="1"/>
      <name val="Calibri"/>
      <charset val="134"/>
      <scheme val="minor"/>
    </font>
    <font>
      <b/>
      <i/>
      <sz val="12"/>
      <color theme="1"/>
      <name val="Calibri"/>
      <charset val="134"/>
      <scheme val="minor"/>
    </font>
    <font>
      <sz val="12"/>
      <color theme="1"/>
      <name val="Calibri (Body)"/>
      <charset val="134"/>
    </font>
    <font>
      <b/>
      <sz val="12"/>
      <name val="Calibri"/>
      <charset val="134"/>
      <scheme val="minor"/>
    </font>
    <font>
      <sz val="12"/>
      <name val="Calibri (Body)"/>
      <charset val="134"/>
    </font>
    <font>
      <b/>
      <sz val="12"/>
      <color theme="1"/>
      <name val="Calibri (Body)"/>
      <charset val="134"/>
    </font>
    <font>
      <sz val="12"/>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2"/>
      <name val="Calibri (Body)"/>
      <charset val="134"/>
    </font>
  </fonts>
  <fills count="41">
    <fill>
      <patternFill patternType="none"/>
    </fill>
    <fill>
      <patternFill patternType="gray125"/>
    </fill>
    <fill>
      <patternFill patternType="solid">
        <fgColor rgb="FF00B050"/>
        <bgColor indexed="64"/>
      </patternFill>
    </fill>
    <fill>
      <patternFill patternType="solid">
        <fgColor rgb="FF00B0F0"/>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rgb="FFFFFF00"/>
        <bgColor indexed="64"/>
      </patternFill>
    </fill>
    <fill>
      <patternFill patternType="solid">
        <fgColor theme="5" tint="0.8"/>
        <bgColor indexed="64"/>
      </patternFill>
    </fill>
    <fill>
      <patternFill patternType="solid">
        <fgColor rgb="FFFFC000"/>
        <bgColor indexed="64"/>
      </patternFill>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10" borderId="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5" fillId="0" borderId="0" applyNumberFormat="0" applyFill="0" applyBorder="0" applyAlignment="0" applyProtection="0">
      <alignment vertical="center"/>
    </xf>
    <xf numFmtId="0" fontId="36" fillId="11" borderId="12" applyNumberFormat="0" applyAlignment="0" applyProtection="0">
      <alignment vertical="center"/>
    </xf>
    <xf numFmtId="0" fontId="37" fillId="12" borderId="13" applyNumberFormat="0" applyAlignment="0" applyProtection="0">
      <alignment vertical="center"/>
    </xf>
    <xf numFmtId="0" fontId="38" fillId="12" borderId="12" applyNumberFormat="0" applyAlignment="0" applyProtection="0">
      <alignment vertical="center"/>
    </xf>
    <xf numFmtId="0" fontId="39" fillId="13" borderId="14" applyNumberFormat="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45" fillId="37"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5" fillId="40" borderId="0" applyNumberFormat="0" applyBorder="0" applyAlignment="0" applyProtection="0">
      <alignment vertical="center"/>
    </xf>
  </cellStyleXfs>
  <cellXfs count="153">
    <xf numFmtId="0" fontId="0" fillId="0" borderId="0" xfId="0">
      <alignment vertical="center"/>
    </xf>
    <xf numFmtId="1" fontId="1" fillId="2" borderId="1" xfId="0" applyNumberFormat="1" applyFont="1" applyFill="1" applyBorder="1" applyAlignment="1">
      <alignment horizontal="center"/>
    </xf>
    <xf numFmtId="1" fontId="2"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4" fillId="0" borderId="1" xfId="0" applyFont="1" applyBorder="1" applyAlignment="1">
      <alignment horizontal="center"/>
    </xf>
    <xf numFmtId="1" fontId="3" fillId="0" borderId="0" xfId="0" applyNumberFormat="1" applyFont="1" applyAlignment="1">
      <alignment horizontal="center" vertical="center" wrapText="1"/>
    </xf>
    <xf numFmtId="0" fontId="4" fillId="0" borderId="0" xfId="0" applyFont="1" applyAlignment="1"/>
    <xf numFmtId="1"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1" fontId="5"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5" fillId="0" borderId="0" xfId="0" applyNumberFormat="1" applyFont="1" applyAlignment="1">
      <alignment horizontal="center" vertical="center" wrapText="1"/>
    </xf>
    <xf numFmtId="178" fontId="3" fillId="0" borderId="1" xfId="0" applyNumberFormat="1" applyFont="1" applyBorder="1" applyAlignment="1">
      <alignment horizontal="center" vertical="center" wrapText="1"/>
    </xf>
    <xf numFmtId="178" fontId="3" fillId="0" borderId="0" xfId="0" applyNumberFormat="1" applyFont="1" applyAlignment="1">
      <alignment horizontal="center" vertical="center" wrapText="1"/>
    </xf>
    <xf numFmtId="178" fontId="3" fillId="0" borderId="0" xfId="0" applyNumberFormat="1" applyFont="1" applyAlignment="1">
      <alignment horizontal="center"/>
    </xf>
    <xf numFmtId="1"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178" fontId="3" fillId="0" borderId="1" xfId="0" applyNumberFormat="1" applyFont="1" applyBorder="1" applyAlignment="1">
      <alignment horizontal="center"/>
    </xf>
    <xf numFmtId="178" fontId="3" fillId="3" borderId="1" xfId="0" applyNumberFormat="1" applyFont="1" applyFill="1" applyBorder="1" applyAlignment="1">
      <alignment horizontal="center"/>
    </xf>
    <xf numFmtId="1" fontId="1" fillId="0" borderId="0" xfId="0" applyNumberFormat="1" applyFont="1" applyAlignment="1">
      <alignment horizontal="center"/>
    </xf>
    <xf numFmtId="1" fontId="2" fillId="0" borderId="0" xfId="0" applyNumberFormat="1" applyFont="1" applyAlignment="1">
      <alignment horizontal="center" vertical="center" wrapText="1"/>
    </xf>
    <xf numFmtId="1"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xf>
    <xf numFmtId="178" fontId="3" fillId="4" borderId="1" xfId="0" applyNumberFormat="1" applyFont="1" applyFill="1" applyBorder="1" applyAlignment="1">
      <alignment horizontal="center"/>
    </xf>
    <xf numFmtId="0" fontId="7" fillId="3" borderId="1" xfId="0" applyFont="1" applyFill="1" applyBorder="1" applyAlignment="1">
      <alignment horizontal="center" vertical="center"/>
    </xf>
    <xf numFmtId="49" fontId="8" fillId="3" borderId="1" xfId="0" applyNumberFormat="1" applyFont="1" applyFill="1" applyBorder="1" applyAlignment="1">
      <alignment horizontal="center" vertical="center"/>
    </xf>
    <xf numFmtId="1" fontId="4" fillId="3" borderId="1" xfId="0" applyNumberFormat="1" applyFont="1" applyFill="1" applyBorder="1">
      <alignment vertical="center"/>
    </xf>
    <xf numFmtId="1" fontId="4" fillId="3"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0" fontId="9" fillId="0" borderId="1" xfId="0" applyFont="1" applyBorder="1" applyAlignment="1">
      <alignment horizontal="center"/>
    </xf>
    <xf numFmtId="178" fontId="9" fillId="0" borderId="1" xfId="0" applyNumberFormat="1" applyFont="1" applyBorder="1" applyAlignment="1">
      <alignment horizontal="center"/>
    </xf>
    <xf numFmtId="0" fontId="10" fillId="5" borderId="1" xfId="0" applyFont="1" applyFill="1" applyBorder="1" applyAlignment="1">
      <alignment horizontal="center" vertical="center"/>
    </xf>
    <xf numFmtId="1" fontId="2" fillId="3"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78" fontId="9" fillId="3" borderId="1" xfId="0" applyNumberFormat="1" applyFont="1" applyFill="1" applyBorder="1" applyAlignment="1">
      <alignment horizontal="center"/>
    </xf>
    <xf numFmtId="178" fontId="9" fillId="4" borderId="1" xfId="0" applyNumberFormat="1" applyFont="1" applyFill="1" applyBorder="1" applyAlignment="1">
      <alignment horizontal="center"/>
    </xf>
    <xf numFmtId="0" fontId="10" fillId="3" borderId="1" xfId="0" applyFont="1" applyFill="1" applyBorder="1" applyAlignment="1">
      <alignment horizontal="center" vertical="center"/>
    </xf>
    <xf numFmtId="178" fontId="4" fillId="3" borderId="1" xfId="0" applyNumberFormat="1" applyFont="1" applyFill="1" applyBorder="1" applyAlignment="1">
      <alignment horizontal="center" vertical="center"/>
    </xf>
    <xf numFmtId="0" fontId="4" fillId="0" borderId="0" xfId="0" applyFont="1">
      <alignment vertical="center"/>
    </xf>
    <xf numFmtId="1" fontId="1" fillId="6" borderId="1" xfId="0" applyNumberFormat="1" applyFont="1" applyFill="1" applyBorder="1" applyAlignment="1">
      <alignment horizontal="center"/>
    </xf>
    <xf numFmtId="179" fontId="6" fillId="0" borderId="1" xfId="0" applyNumberFormat="1" applyFont="1" applyBorder="1" applyAlignment="1">
      <alignment horizontal="center" vertical="center" wrapText="1"/>
    </xf>
    <xf numFmtId="179" fontId="3" fillId="0" borderId="1" xfId="0" applyNumberFormat="1" applyFont="1" applyBorder="1" applyAlignment="1">
      <alignment horizontal="center" vertical="center" wrapText="1"/>
    </xf>
    <xf numFmtId="1" fontId="6" fillId="0" borderId="0" xfId="0" applyNumberFormat="1" applyFont="1" applyAlignment="1"/>
    <xf numFmtId="179" fontId="5" fillId="0" borderId="1" xfId="0" applyNumberFormat="1" applyFont="1" applyBorder="1" applyAlignment="1">
      <alignment horizontal="center" vertical="center" wrapText="1"/>
    </xf>
    <xf numFmtId="1" fontId="11"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12" fillId="3" borderId="1" xfId="0" applyFont="1" applyFill="1" applyBorder="1" applyAlignment="1">
      <alignment horizontal="center"/>
    </xf>
    <xf numFmtId="0" fontId="5" fillId="0" borderId="1" xfId="0" applyFont="1" applyBorder="1" applyAlignment="1">
      <alignment horizontal="center" vertical="center" wrapText="1"/>
    </xf>
    <xf numFmtId="179" fontId="12" fillId="3" borderId="1" xfId="0" applyNumberFormat="1" applyFont="1" applyFill="1" applyBorder="1" applyAlignment="1">
      <alignment horizontal="center"/>
    </xf>
    <xf numFmtId="1" fontId="11" fillId="4" borderId="1" xfId="0" applyNumberFormat="1" applyFont="1" applyFill="1" applyBorder="1" applyAlignment="1">
      <alignment horizontal="center" vertical="center" wrapText="1"/>
    </xf>
    <xf numFmtId="179" fontId="4" fillId="4" borderId="1" xfId="0" applyNumberFormat="1" applyFont="1" applyFill="1" applyBorder="1" applyAlignment="1"/>
    <xf numFmtId="0" fontId="4" fillId="0" borderId="0" xfId="0" applyFont="1" applyAlignment="1">
      <alignment horizontal="center" vertical="center"/>
    </xf>
    <xf numFmtId="1" fontId="1" fillId="6" borderId="1"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1" fontId="6" fillId="0" borderId="0" xfId="0" applyNumberFormat="1" applyFont="1" applyAlignment="1">
      <alignment horizontal="center" vertical="center"/>
    </xf>
    <xf numFmtId="2" fontId="13" fillId="0" borderId="1" xfId="0" applyNumberFormat="1" applyFont="1" applyBorder="1" applyAlignment="1">
      <alignment horizontal="center" vertical="center"/>
    </xf>
    <xf numFmtId="2" fontId="1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1" fontId="1" fillId="0" borderId="0" xfId="0" applyNumberFormat="1" applyFont="1" applyAlignment="1">
      <alignment horizontal="center" vertical="center"/>
    </xf>
    <xf numFmtId="0" fontId="10" fillId="4" borderId="1" xfId="0" applyFont="1" applyFill="1" applyBorder="1" applyAlignment="1">
      <alignment horizontal="center" vertical="center"/>
    </xf>
    <xf numFmtId="49" fontId="11" fillId="3"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xf>
    <xf numFmtId="2" fontId="4" fillId="4"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1" fontId="11" fillId="0" borderId="0" xfId="0" applyNumberFormat="1" applyFont="1" applyAlignment="1">
      <alignment horizontal="center" vertical="center" wrapText="1"/>
    </xf>
    <xf numFmtId="0" fontId="10" fillId="0" borderId="0" xfId="0" applyFont="1" applyAlignment="1">
      <alignment horizontal="center" vertical="center"/>
    </xf>
    <xf numFmtId="49" fontId="11" fillId="0" borderId="0" xfId="0" applyNumberFormat="1" applyFont="1" applyAlignment="1">
      <alignment horizontal="center" vertical="center" wrapText="1"/>
    </xf>
    <xf numFmtId="2" fontId="4" fillId="0" borderId="0" xfId="0" applyNumberFormat="1" applyFont="1" applyAlignment="1">
      <alignment horizontal="center" vertical="center"/>
    </xf>
    <xf numFmtId="2" fontId="3" fillId="4" borderId="1" xfId="0" applyNumberFormat="1" applyFont="1" applyFill="1" applyBorder="1" applyAlignment="1">
      <alignment horizontal="center" vertical="center"/>
    </xf>
    <xf numFmtId="1" fontId="10" fillId="6" borderId="1" xfId="0" applyNumberFormat="1" applyFont="1" applyFill="1" applyBorder="1" applyAlignment="1">
      <alignment horizontal="center" vertical="center"/>
    </xf>
    <xf numFmtId="1"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2" fontId="14"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49" fontId="10" fillId="3"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49" fontId="10" fillId="4" borderId="1" xfId="0" applyNumberFormat="1" applyFont="1" applyFill="1" applyBorder="1" applyAlignment="1">
      <alignment horizontal="center" vertical="center"/>
    </xf>
    <xf numFmtId="1" fontId="1" fillId="6" borderId="1" xfId="0" applyNumberFormat="1" applyFont="1" applyFill="1" applyBorder="1" applyAlignment="1">
      <alignment horizontal="center"/>
    </xf>
    <xf numFmtId="1" fontId="2" fillId="0" borderId="1" xfId="0" applyNumberFormat="1" applyFont="1" applyBorder="1" applyAlignment="1">
      <alignment horizontal="center" vertical="center" wrapText="1"/>
    </xf>
    <xf numFmtId="1" fontId="1" fillId="2" borderId="1" xfId="0" applyNumberFormat="1" applyFont="1" applyFill="1" applyBorder="1" applyAlignment="1">
      <alignment horizontal="center"/>
    </xf>
    <xf numFmtId="0" fontId="4"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49" fontId="11" fillId="7" borderId="1" xfId="0" applyNumberFormat="1" applyFont="1" applyFill="1" applyBorder="1" applyAlignment="1">
      <alignment horizontal="center" vertical="center" wrapText="1"/>
    </xf>
    <xf numFmtId="49" fontId="11" fillId="7" borderId="1" xfId="0" applyNumberFormat="1" applyFont="1" applyFill="1" applyBorder="1" applyAlignment="1">
      <alignment horizontal="center"/>
    </xf>
    <xf numFmtId="178" fontId="5" fillId="7" borderId="1" xfId="0" applyNumberFormat="1" applyFont="1" applyFill="1" applyBorder="1" applyAlignment="1">
      <alignment horizontal="center"/>
    </xf>
    <xf numFmtId="1" fontId="11" fillId="5"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xf>
    <xf numFmtId="49" fontId="11" fillId="5" borderId="1" xfId="0" applyNumberFormat="1" applyFont="1" applyFill="1" applyBorder="1" applyAlignment="1">
      <alignment horizontal="center"/>
    </xf>
    <xf numFmtId="178" fontId="5" fillId="3" borderId="1" xfId="0" applyNumberFormat="1" applyFont="1" applyFill="1" applyBorder="1" applyAlignment="1">
      <alignment horizontal="center"/>
    </xf>
    <xf numFmtId="1" fontId="5" fillId="5" borderId="1" xfId="0" applyNumberFormat="1" applyFont="1" applyFill="1" applyBorder="1" applyAlignment="1">
      <alignment horizontal="center" vertical="center" wrapText="1"/>
    </xf>
    <xf numFmtId="1" fontId="2" fillId="8" borderId="1" xfId="0" applyNumberFormat="1" applyFont="1" applyFill="1" applyBorder="1" applyAlignment="1">
      <alignment horizontal="center" vertical="center" wrapText="1"/>
    </xf>
    <xf numFmtId="49" fontId="11" fillId="8" borderId="1" xfId="0" applyNumberFormat="1" applyFont="1" applyFill="1" applyBorder="1" applyAlignment="1">
      <alignment horizontal="center"/>
    </xf>
    <xf numFmtId="178" fontId="3" fillId="8" borderId="1" xfId="0" applyNumberFormat="1" applyFont="1" applyFill="1" applyBorder="1" applyAlignment="1">
      <alignment horizontal="center"/>
    </xf>
    <xf numFmtId="178" fontId="3" fillId="3" borderId="1" xfId="0" applyNumberFormat="1" applyFont="1" applyFill="1" applyBorder="1" applyAlignment="1">
      <alignment horizontal="center" vertical="center" wrapText="1"/>
    </xf>
    <xf numFmtId="1" fontId="4" fillId="0" borderId="0" xfId="0" applyNumberFormat="1" applyFont="1" applyAlignment="1"/>
    <xf numFmtId="49" fontId="11" fillId="4" borderId="1" xfId="0" applyNumberFormat="1" applyFont="1" applyFill="1" applyBorder="1" applyAlignment="1">
      <alignment horizontal="center"/>
    </xf>
    <xf numFmtId="1" fontId="2" fillId="0" borderId="4" xfId="0" applyNumberFormat="1" applyFont="1" applyBorder="1" applyAlignment="1">
      <alignment horizontal="center" vertical="center" wrapText="1"/>
    </xf>
    <xf numFmtId="1" fontId="10" fillId="6" borderId="1" xfId="0" applyNumberFormat="1" applyFont="1" applyFill="1" applyBorder="1" applyAlignment="1">
      <alignment horizontal="center"/>
    </xf>
    <xf numFmtId="49" fontId="11" fillId="0" borderId="0" xfId="0" applyNumberFormat="1" applyFont="1" applyAlignment="1">
      <alignment horizontal="center"/>
    </xf>
    <xf numFmtId="1" fontId="11"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xf>
    <xf numFmtId="1" fontId="1" fillId="0" borderId="0" xfId="0" applyNumberFormat="1" applyFont="1" applyAlignment="1"/>
    <xf numFmtId="0" fontId="4" fillId="3" borderId="1" xfId="0" applyFont="1" applyFill="1" applyBorder="1" applyAlignment="1">
      <alignment horizontal="center"/>
    </xf>
    <xf numFmtId="1" fontId="4" fillId="3" borderId="1" xfId="0" applyNumberFormat="1" applyFont="1" applyFill="1" applyBorder="1" applyAlignment="1"/>
    <xf numFmtId="1" fontId="4" fillId="4" borderId="1" xfId="0" applyNumberFormat="1" applyFont="1" applyFill="1" applyBorder="1" applyAlignment="1"/>
    <xf numFmtId="1" fontId="11" fillId="4" borderId="1" xfId="0" applyNumberFormat="1" applyFont="1" applyFill="1" applyBorder="1" applyAlignment="1">
      <alignment horizontal="center"/>
    </xf>
    <xf numFmtId="0" fontId="5" fillId="0" borderId="0" xfId="0" applyFont="1">
      <alignment vertical="center"/>
    </xf>
    <xf numFmtId="1" fontId="3" fillId="0" borderId="5"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 fontId="16" fillId="0" borderId="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3" fillId="0" borderId="1" xfId="0" applyFont="1" applyBorder="1" applyAlignment="1">
      <alignment horizontal="center"/>
    </xf>
    <xf numFmtId="1" fontId="2" fillId="7" borderId="1"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xf>
    <xf numFmtId="1" fontId="4" fillId="7" borderId="1" xfId="0" applyNumberFormat="1" applyFont="1" applyFill="1" applyBorder="1" applyAlignment="1">
      <alignment horizontal="center" vertical="center"/>
    </xf>
    <xf numFmtId="1" fontId="3" fillId="0" borderId="0" xfId="0" applyNumberFormat="1" applyFont="1" applyAlignment="1"/>
    <xf numFmtId="0" fontId="5" fillId="0" borderId="0" xfId="0" applyFont="1" applyAlignment="1"/>
    <xf numFmtId="1" fontId="10" fillId="5" borderId="1" xfId="0" applyNumberFormat="1" applyFont="1" applyFill="1" applyBorder="1" applyAlignment="1">
      <alignment horizontal="center" vertical="center"/>
    </xf>
    <xf numFmtId="179" fontId="3" fillId="0" borderId="1" xfId="0" applyNumberFormat="1" applyFont="1" applyBorder="1" applyAlignment="1">
      <alignment horizontal="center"/>
    </xf>
    <xf numFmtId="1" fontId="3" fillId="3" borderId="1" xfId="0" applyNumberFormat="1" applyFont="1" applyFill="1" applyBorder="1" applyAlignment="1">
      <alignment horizontal="center"/>
    </xf>
    <xf numFmtId="0" fontId="2" fillId="0" borderId="0" xfId="0" applyFont="1" applyAlignment="1"/>
    <xf numFmtId="49" fontId="0" fillId="0" borderId="0" xfId="0" applyNumberFormat="1">
      <alignment vertical="center"/>
    </xf>
    <xf numFmtId="0" fontId="17" fillId="9" borderId="0" xfId="0" applyFont="1" applyFill="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49" fontId="17" fillId="9" borderId="0" xfId="0" applyNumberFormat="1" applyFont="1" applyFill="1">
      <alignment vertical="center"/>
    </xf>
    <xf numFmtId="49" fontId="22" fillId="0" borderId="0" xfId="0" applyNumberFormat="1" applyFont="1">
      <alignment vertical="center"/>
    </xf>
    <xf numFmtId="49" fontId="19" fillId="0" borderId="0" xfId="0" applyNumberFormat="1" applyFont="1">
      <alignment vertical="center"/>
    </xf>
    <xf numFmtId="49" fontId="19" fillId="0" borderId="0" xfId="0" applyNumberFormat="1" applyFont="1" applyAlignment="1">
      <alignment vertical="center" wrapText="1"/>
    </xf>
    <xf numFmtId="49" fontId="17" fillId="0" borderId="0" xfId="0" applyNumberFormat="1" applyFont="1">
      <alignment vertical="center"/>
    </xf>
    <xf numFmtId="49" fontId="20" fillId="0" borderId="0" xfId="0" applyNumberFormat="1" applyFont="1">
      <alignment vertical="center"/>
    </xf>
    <xf numFmtId="49" fontId="18" fillId="0" borderId="0" xfId="0" applyNumberFormat="1" applyFont="1">
      <alignment vertical="center"/>
    </xf>
    <xf numFmtId="0" fontId="23" fillId="0" borderId="0" xfId="0" applyFont="1" applyAlignment="1"/>
    <xf numFmtId="0" fontId="24" fillId="0" borderId="8" xfId="0" applyFont="1" applyBorder="1" applyAlignment="1">
      <alignment vertical="center" wrapText="1"/>
    </xf>
    <xf numFmtId="0" fontId="25" fillId="0" borderId="0" xfId="0" applyFont="1">
      <alignment vertical="center"/>
    </xf>
    <xf numFmtId="0" fontId="25" fillId="0" borderId="8" xfId="0" applyFont="1" applyBorder="1" applyAlignment="1">
      <alignment vertical="center" wrapText="1"/>
    </xf>
    <xf numFmtId="0" fontId="26" fillId="0" borderId="0" xfId="0" applyFont="1" applyAlignment="1"/>
    <xf numFmtId="0" fontId="25" fillId="0" borderId="0" xfId="0" applyFont="1" applyAlignment="1"/>
    <xf numFmtId="0" fontId="27" fillId="0" borderId="0" xfId="0" applyFont="1" applyAlignment="1"/>
    <xf numFmtId="0" fontId="25" fillId="0" borderId="0" xfId="0" applyFont="1" applyAlignment="1">
      <alignmen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zoomScale="115" zoomScaleNormal="115" topLeftCell="A12" workbookViewId="0">
      <selection activeCell="A23" sqref="A23"/>
    </sheetView>
  </sheetViews>
  <sheetFormatPr defaultColWidth="11.4296875" defaultRowHeight="17.6"/>
  <cols>
    <col min="1" max="1" width="129" style="145" customWidth="1"/>
    <col min="2" max="16384" width="11.4296875" style="145"/>
  </cols>
  <sheetData>
    <row r="1" ht="124.75" spans="1:1">
      <c r="A1" s="146" t="s">
        <v>0</v>
      </c>
    </row>
    <row r="2" ht="18.35" spans="1:1">
      <c r="A2" s="147"/>
    </row>
    <row r="3" ht="53.75" spans="1:1">
      <c r="A3" s="148" t="s">
        <v>1</v>
      </c>
    </row>
    <row r="4" spans="1:1">
      <c r="A4" s="147"/>
    </row>
    <row r="5" spans="1:1">
      <c r="A5" s="149" t="s">
        <v>2</v>
      </c>
    </row>
    <row r="6" spans="1:1">
      <c r="A6" s="150" t="s">
        <v>3</v>
      </c>
    </row>
    <row r="7" spans="1:1">
      <c r="A7" s="150" t="s">
        <v>4</v>
      </c>
    </row>
    <row r="8" spans="1:1">
      <c r="A8" s="150" t="s">
        <v>5</v>
      </c>
    </row>
    <row r="9" spans="1:1">
      <c r="A9" s="150" t="s">
        <v>6</v>
      </c>
    </row>
    <row r="10" spans="1:1">
      <c r="A10" s="150" t="s">
        <v>7</v>
      </c>
    </row>
    <row r="11" spans="1:1">
      <c r="A11" s="150" t="s">
        <v>8</v>
      </c>
    </row>
    <row r="12" spans="1:1">
      <c r="A12" s="150" t="s">
        <v>9</v>
      </c>
    </row>
    <row r="13" spans="1:1">
      <c r="A13" s="150" t="s">
        <v>10</v>
      </c>
    </row>
    <row r="14" spans="1:1">
      <c r="A14" s="151" t="s">
        <v>11</v>
      </c>
    </row>
    <row r="15" spans="1:1">
      <c r="A15" s="151" t="s">
        <v>12</v>
      </c>
    </row>
    <row r="16" spans="1:1">
      <c r="A16" s="151" t="s">
        <v>13</v>
      </c>
    </row>
    <row r="17" spans="1:1">
      <c r="A17" s="151" t="s">
        <v>14</v>
      </c>
    </row>
    <row r="18" spans="1:1">
      <c r="A18" s="151" t="s">
        <v>15</v>
      </c>
    </row>
    <row r="19" ht="15" customHeight="1" spans="1:1">
      <c r="A19" s="151" t="s">
        <v>16</v>
      </c>
    </row>
    <row r="20" ht="15" customHeight="1" spans="1:1">
      <c r="A20" s="151" t="s">
        <v>17</v>
      </c>
    </row>
    <row r="21" spans="1:1">
      <c r="A21" s="151" t="s">
        <v>18</v>
      </c>
    </row>
    <row r="22" spans="1:1">
      <c r="A22" s="151" t="s">
        <v>19</v>
      </c>
    </row>
    <row r="23" spans="1:1">
      <c r="A23" s="150" t="s">
        <v>20</v>
      </c>
    </row>
    <row r="24" spans="1:1">
      <c r="A24" s="150" t="s">
        <v>21</v>
      </c>
    </row>
    <row r="25" spans="1:1">
      <c r="A25" s="150" t="s">
        <v>22</v>
      </c>
    </row>
    <row r="26" spans="1:1">
      <c r="A26" s="150" t="s">
        <v>23</v>
      </c>
    </row>
    <row r="27" spans="1:1">
      <c r="A27" s="150" t="s">
        <v>24</v>
      </c>
    </row>
    <row r="28" spans="1:1">
      <c r="A28" s="150" t="s">
        <v>25</v>
      </c>
    </row>
    <row r="29" spans="1:1">
      <c r="A29" s="150" t="s">
        <v>26</v>
      </c>
    </row>
    <row r="30" spans="1:1">
      <c r="A30" s="150" t="s">
        <v>27</v>
      </c>
    </row>
    <row r="31" ht="18" spans="1:1">
      <c r="A31" s="152" t="s">
        <v>28</v>
      </c>
    </row>
    <row r="32" spans="1:1">
      <c r="A32" s="150" t="s">
        <v>29</v>
      </c>
    </row>
    <row r="33" spans="1:1">
      <c r="A33" s="150" t="s">
        <v>30</v>
      </c>
    </row>
    <row r="34" spans="1:1">
      <c r="A34" s="150" t="s">
        <v>31</v>
      </c>
    </row>
    <row r="35" spans="1:1">
      <c r="A35" s="150" t="s">
        <v>32</v>
      </c>
    </row>
    <row r="36" spans="1:1">
      <c r="A36" s="150" t="s">
        <v>33</v>
      </c>
    </row>
    <row r="37" spans="1:1">
      <c r="A37" s="145" t="s">
        <v>34</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7"/>
  <sheetViews>
    <sheetView zoomScale="190" zoomScaleNormal="190" workbookViewId="0">
      <selection activeCell="A25" sqref="A25"/>
    </sheetView>
  </sheetViews>
  <sheetFormatPr defaultColWidth="9" defaultRowHeight="16.8"/>
  <cols>
    <col min="1" max="1" width="139.7109375" style="132" customWidth="1"/>
    <col min="2" max="16384" width="9" style="132"/>
  </cols>
  <sheetData>
    <row r="1" ht="17.6" spans="1:1">
      <c r="A1" s="133" t="s">
        <v>35</v>
      </c>
    </row>
    <row r="2" ht="17" spans="1:1">
      <c r="A2" s="134" t="s">
        <v>36</v>
      </c>
    </row>
    <row r="3" ht="17.6" spans="1:1">
      <c r="A3" s="135" t="s">
        <v>37</v>
      </c>
    </row>
    <row r="4" ht="17.6" spans="1:1">
      <c r="A4" s="135" t="s">
        <v>38</v>
      </c>
    </row>
    <row r="5" ht="17.6" spans="1:1">
      <c r="A5" s="135" t="s">
        <v>39</v>
      </c>
    </row>
    <row r="6" ht="17.6" spans="1:1">
      <c r="A6" s="135" t="s">
        <v>40</v>
      </c>
    </row>
    <row r="7" ht="17.6" spans="1:1">
      <c r="A7" s="135" t="s">
        <v>41</v>
      </c>
    </row>
    <row r="8" ht="17.6" spans="1:1">
      <c r="A8" s="135" t="s">
        <v>42</v>
      </c>
    </row>
    <row r="9" spans="1:1">
      <c r="A9" s="136" t="s">
        <v>43</v>
      </c>
    </row>
    <row r="10" spans="1:1">
      <c r="A10" s="136"/>
    </row>
    <row r="11" ht="17.6" spans="1:1">
      <c r="A11" s="133" t="s">
        <v>44</v>
      </c>
    </row>
    <row r="12" ht="17" spans="1:1">
      <c r="A12" s="137" t="s">
        <v>45</v>
      </c>
    </row>
    <row r="13" ht="17.6" spans="1:1">
      <c r="A13" s="135" t="s">
        <v>46</v>
      </c>
    </row>
    <row r="14" ht="17.6" spans="1:1">
      <c r="A14" s="135"/>
    </row>
    <row r="15" ht="17.6" spans="1:1">
      <c r="A15" s="133" t="s">
        <v>47</v>
      </c>
    </row>
    <row r="16" ht="17" spans="1:1">
      <c r="A16" s="134" t="s">
        <v>48</v>
      </c>
    </row>
    <row r="17" spans="1:1">
      <c r="A17" s="136" t="s">
        <v>49</v>
      </c>
    </row>
    <row r="18" ht="17.6" spans="1:1">
      <c r="A18" s="135"/>
    </row>
    <row r="19" ht="17.6" spans="1:1">
      <c r="A19" s="138" t="s">
        <v>50</v>
      </c>
    </row>
    <row r="20" ht="17.6" spans="1:1">
      <c r="A20" s="139" t="s">
        <v>51</v>
      </c>
    </row>
    <row r="21" ht="17.6" spans="1:1">
      <c r="A21" s="140" t="s">
        <v>52</v>
      </c>
    </row>
    <row r="22" ht="36" spans="1:1">
      <c r="A22" s="141" t="s">
        <v>53</v>
      </c>
    </row>
    <row r="23" ht="17.6" spans="1:1">
      <c r="A23" s="140" t="s">
        <v>54</v>
      </c>
    </row>
    <row r="24" ht="17.6" spans="1:1">
      <c r="A24" s="142"/>
    </row>
    <row r="25" ht="17.6" spans="1:1">
      <c r="A25" s="138" t="s">
        <v>55</v>
      </c>
    </row>
    <row r="26" ht="17.6" spans="1:1">
      <c r="A26" s="139" t="s">
        <v>51</v>
      </c>
    </row>
    <row r="27" ht="17.6" spans="1:1">
      <c r="A27" s="140" t="s">
        <v>56</v>
      </c>
    </row>
    <row r="28" ht="17.6" spans="1:1">
      <c r="A28" s="140" t="s">
        <v>57</v>
      </c>
    </row>
    <row r="29" ht="17.6" spans="1:1">
      <c r="A29" s="140" t="s">
        <v>58</v>
      </c>
    </row>
    <row r="30" ht="17.6" spans="1:1">
      <c r="A30" s="140" t="s">
        <v>59</v>
      </c>
    </row>
    <row r="32" ht="17.6" spans="1:1">
      <c r="A32" s="138" t="s">
        <v>60</v>
      </c>
    </row>
    <row r="33" ht="17.6" spans="1:1">
      <c r="A33" s="139" t="s">
        <v>51</v>
      </c>
    </row>
    <row r="34" ht="17.6" spans="1:1">
      <c r="A34" s="140" t="s">
        <v>61</v>
      </c>
    </row>
    <row r="35" ht="17.6" spans="1:1">
      <c r="A35" s="140" t="s">
        <v>62</v>
      </c>
    </row>
    <row r="36" ht="17.6" spans="1:1">
      <c r="A36" s="140" t="s">
        <v>63</v>
      </c>
    </row>
    <row r="38" ht="17.6" spans="1:1">
      <c r="A38" s="133" t="s">
        <v>64</v>
      </c>
    </row>
    <row r="39" ht="17.6" spans="1:1">
      <c r="A39" s="139" t="s">
        <v>51</v>
      </c>
    </row>
    <row r="40" ht="17.6" spans="1:1">
      <c r="A40" s="140" t="s">
        <v>65</v>
      </c>
    </row>
    <row r="41" ht="17.6" spans="1:1">
      <c r="A41" s="140" t="s">
        <v>66</v>
      </c>
    </row>
    <row r="42" spans="1:1">
      <c r="A42" s="143" t="s">
        <v>67</v>
      </c>
    </row>
    <row r="43" ht="17.6" spans="1:1">
      <c r="A43" s="135"/>
    </row>
    <row r="44" ht="17.6" spans="1:1">
      <c r="A44" s="138" t="s">
        <v>68</v>
      </c>
    </row>
    <row r="45" ht="17" spans="1:1">
      <c r="A45" s="144" t="s">
        <v>69</v>
      </c>
    </row>
    <row r="46" ht="17.6" spans="1:1">
      <c r="A46" s="139" t="s">
        <v>70</v>
      </c>
    </row>
    <row r="47" ht="17.6" spans="1:1">
      <c r="A47" s="139" t="s">
        <v>71</v>
      </c>
    </row>
    <row r="48" ht="17.6" spans="1:1">
      <c r="A48" s="140" t="s">
        <v>72</v>
      </c>
    </row>
    <row r="49" ht="17.6" spans="1:1">
      <c r="A49" s="140" t="s">
        <v>73</v>
      </c>
    </row>
    <row r="50" ht="17.6" spans="1:1">
      <c r="A50" s="139" t="s">
        <v>74</v>
      </c>
    </row>
    <row r="51" ht="17.6" spans="1:1">
      <c r="A51" s="140" t="s">
        <v>72</v>
      </c>
    </row>
    <row r="52" ht="17.6" spans="1:1">
      <c r="A52" s="140" t="s">
        <v>75</v>
      </c>
    </row>
    <row r="53" ht="17.6" spans="1:1">
      <c r="A53" s="139" t="s">
        <v>76</v>
      </c>
    </row>
    <row r="54" ht="17.6" spans="1:1">
      <c r="A54" s="140" t="s">
        <v>77</v>
      </c>
    </row>
    <row r="55" ht="17.6" spans="1:1">
      <c r="A55" s="140" t="s">
        <v>75</v>
      </c>
    </row>
    <row r="56" ht="17.6" spans="1:1">
      <c r="A56" s="140"/>
    </row>
    <row r="57" ht="17.6" spans="1:1">
      <c r="A57" s="139" t="s">
        <v>78</v>
      </c>
    </row>
    <row r="58" ht="17.6" spans="1:1">
      <c r="A58" s="139" t="s">
        <v>79</v>
      </c>
    </row>
    <row r="59" ht="17.6" spans="1:1">
      <c r="A59" s="140" t="s">
        <v>72</v>
      </c>
    </row>
    <row r="60" ht="17.6" spans="1:1">
      <c r="A60" s="140" t="s">
        <v>80</v>
      </c>
    </row>
    <row r="61" ht="17.6" spans="1:1">
      <c r="A61" s="139" t="s">
        <v>76</v>
      </c>
    </row>
    <row r="62" ht="17.6" spans="1:1">
      <c r="A62" s="140" t="s">
        <v>77</v>
      </c>
    </row>
    <row r="63" ht="17.6" spans="1:1">
      <c r="A63" s="140" t="s">
        <v>81</v>
      </c>
    </row>
    <row r="64" spans="1:1">
      <c r="A64" s="132" t="s">
        <v>82</v>
      </c>
    </row>
    <row r="65" ht="17.6" spans="1:1">
      <c r="A65" s="138" t="s">
        <v>83</v>
      </c>
    </row>
    <row r="66" ht="17" spans="1:1">
      <c r="A66" s="144" t="s">
        <v>84</v>
      </c>
    </row>
    <row r="67" ht="17.6" spans="1:1">
      <c r="A67" s="140" t="s">
        <v>85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9"/>
  <sheetViews>
    <sheetView tabSelected="1" zoomScale="80" zoomScaleNormal="80" topLeftCell="A3" workbookViewId="0">
      <selection activeCell="A1" sqref="A1:J1"/>
    </sheetView>
  </sheetViews>
  <sheetFormatPr defaultColWidth="9" defaultRowHeight="20.4"/>
  <cols>
    <col min="1" max="1" width="9" style="40"/>
    <col min="2" max="2" width="11.4296875" style="40" customWidth="1"/>
    <col min="3" max="3" width="13.7109375" style="40" customWidth="1"/>
    <col min="4" max="4" width="21.2890625" style="40" customWidth="1"/>
    <col min="5" max="6" width="15.7109375" style="40" customWidth="1"/>
    <col min="7" max="7" width="19" style="116" customWidth="1"/>
    <col min="8" max="8" width="15.7109375" style="40" customWidth="1"/>
    <col min="9" max="9" width="21.140625" style="40" customWidth="1"/>
    <col min="10" max="10" width="16.7109375" style="40" customWidth="1"/>
    <col min="11" max="11" width="22.4296875" customWidth="1"/>
    <col min="12" max="12" width="22.4296875" customWidth="1"/>
    <col min="13" max="13" width="15.7109375" style="40" customWidth="1"/>
    <col min="14" max="14" width="9" style="40"/>
    <col min="15" max="15" width="10.7109375" style="40" customWidth="1"/>
    <col min="16" max="16" width="17.140625" style="40" customWidth="1"/>
    <col min="17" max="17" width="13.140625" style="40" customWidth="1"/>
    <col min="18" max="18" width="9.2890625" style="40" customWidth="1"/>
    <col min="19" max="20" width="10" style="40" customWidth="1"/>
    <col min="21" max="21" width="9.7109375" style="40" customWidth="1"/>
    <col min="22" max="22" width="20.859375" style="40" customWidth="1"/>
    <col min="23" max="23" width="22.4296875" style="40" customWidth="1"/>
    <col min="24" max="16384" width="9" style="40"/>
  </cols>
  <sheetData>
    <row r="1" spans="1:23">
      <c r="A1" s="84" t="s">
        <v>86</v>
      </c>
      <c r="B1" s="84"/>
      <c r="C1" s="84"/>
      <c r="D1" s="84"/>
      <c r="E1" s="84"/>
      <c r="F1" s="84"/>
      <c r="G1" s="84"/>
      <c r="H1" s="84"/>
      <c r="I1" s="84"/>
      <c r="J1" s="84"/>
      <c r="M1" s="111"/>
      <c r="N1" s="84" t="s">
        <v>87</v>
      </c>
      <c r="O1" s="84"/>
      <c r="P1" s="84"/>
      <c r="Q1" s="84"/>
      <c r="R1" s="84"/>
      <c r="S1" s="84"/>
      <c r="T1" s="84"/>
      <c r="U1" s="84"/>
      <c r="V1" s="84"/>
      <c r="W1" s="84"/>
    </row>
    <row r="2" spans="1:23">
      <c r="A2" s="2" t="s">
        <v>88</v>
      </c>
      <c r="B2" s="2" t="s">
        <v>89</v>
      </c>
      <c r="C2" s="2" t="s">
        <v>90</v>
      </c>
      <c r="D2" s="85" t="s">
        <v>91</v>
      </c>
      <c r="E2" s="85"/>
      <c r="F2" s="85"/>
      <c r="G2" s="85"/>
      <c r="H2" s="85"/>
      <c r="I2" s="85"/>
      <c r="J2" s="85"/>
      <c r="N2" s="2" t="s">
        <v>88</v>
      </c>
      <c r="O2" s="2" t="s">
        <v>89</v>
      </c>
      <c r="P2" s="2" t="s">
        <v>90</v>
      </c>
      <c r="Q2" s="85" t="s">
        <v>91</v>
      </c>
      <c r="R2" s="85"/>
      <c r="S2" s="85"/>
      <c r="T2" s="85"/>
      <c r="U2" s="85"/>
      <c r="V2" s="85"/>
      <c r="W2" s="85"/>
    </row>
    <row r="3" ht="25.35" customHeight="1" spans="1:23">
      <c r="A3" s="2"/>
      <c r="B3" s="2"/>
      <c r="C3" s="2"/>
      <c r="D3" s="7" t="s">
        <v>92</v>
      </c>
      <c r="E3" s="7" t="s">
        <v>93</v>
      </c>
      <c r="F3" s="2" t="s">
        <v>94</v>
      </c>
      <c r="G3" s="2" t="s">
        <v>95</v>
      </c>
      <c r="H3" s="123" t="s">
        <v>96</v>
      </c>
      <c r="I3" s="16" t="s">
        <v>97</v>
      </c>
      <c r="J3" s="33" t="s">
        <v>98</v>
      </c>
      <c r="N3" s="2"/>
      <c r="O3" s="2"/>
      <c r="P3" s="2"/>
      <c r="Q3" s="7" t="s">
        <v>92</v>
      </c>
      <c r="R3" s="7" t="s">
        <v>93</v>
      </c>
      <c r="S3" s="2" t="s">
        <v>94</v>
      </c>
      <c r="T3" s="2" t="s">
        <v>95</v>
      </c>
      <c r="U3" s="123" t="s">
        <v>96</v>
      </c>
      <c r="V3" s="16" t="s">
        <v>99</v>
      </c>
      <c r="W3" s="33" t="s">
        <v>98</v>
      </c>
    </row>
    <row r="4" spans="1:23">
      <c r="A4" s="2"/>
      <c r="B4" s="2"/>
      <c r="C4" s="2"/>
      <c r="D4" s="7" t="s">
        <v>100</v>
      </c>
      <c r="E4" s="7" t="s">
        <v>100</v>
      </c>
      <c r="F4" s="7" t="s">
        <v>100</v>
      </c>
      <c r="G4" s="7" t="s">
        <v>100</v>
      </c>
      <c r="H4" s="124" t="s">
        <v>100</v>
      </c>
      <c r="I4" s="34" t="s">
        <v>100</v>
      </c>
      <c r="J4" s="33" t="s">
        <v>100</v>
      </c>
      <c r="N4" s="2"/>
      <c r="O4" s="2"/>
      <c r="P4" s="2"/>
      <c r="Q4" s="7" t="s">
        <v>100</v>
      </c>
      <c r="R4" s="7" t="s">
        <v>100</v>
      </c>
      <c r="S4" s="7" t="s">
        <v>100</v>
      </c>
      <c r="T4" s="7" t="s">
        <v>100</v>
      </c>
      <c r="U4" s="124" t="s">
        <v>100</v>
      </c>
      <c r="V4" s="34" t="s">
        <v>100</v>
      </c>
      <c r="W4" s="33" t="s">
        <v>100</v>
      </c>
    </row>
    <row r="5" spans="1:23">
      <c r="A5" s="117" t="s">
        <v>101</v>
      </c>
      <c r="B5" s="117">
        <v>15</v>
      </c>
      <c r="C5" s="3">
        <v>24</v>
      </c>
      <c r="D5" s="118">
        <v>155</v>
      </c>
      <c r="E5" s="11">
        <v>180</v>
      </c>
      <c r="F5" s="3">
        <v>14</v>
      </c>
      <c r="G5" s="18">
        <v>85</v>
      </c>
      <c r="H5" s="125">
        <v>128</v>
      </c>
      <c r="I5" s="28">
        <f t="shared" ref="I5:I10" si="0">AVERAGE(D5:H5)</f>
        <v>112.4</v>
      </c>
      <c r="J5" s="128">
        <f t="shared" ref="J5:J9" si="1">AVERAGE(D5,E5,G5,H5)</f>
        <v>137</v>
      </c>
      <c r="N5" s="3" t="s">
        <v>101</v>
      </c>
      <c r="O5" s="3">
        <v>15</v>
      </c>
      <c r="P5" s="3">
        <v>24</v>
      </c>
      <c r="Q5" s="118">
        <v>220</v>
      </c>
      <c r="R5" s="3">
        <v>150</v>
      </c>
      <c r="S5" s="9">
        <v>81</v>
      </c>
      <c r="T5" s="18">
        <v>138</v>
      </c>
      <c r="U5" s="125">
        <v>256</v>
      </c>
      <c r="V5" s="28">
        <f>AVERAGE(Q5:U5)</f>
        <v>169</v>
      </c>
      <c r="W5" s="128">
        <f>AVERAGE(Q5,R5,T5,U5)</f>
        <v>191</v>
      </c>
    </row>
    <row r="6" spans="1:23">
      <c r="A6" s="119"/>
      <c r="B6" s="119"/>
      <c r="C6" s="3">
        <v>52</v>
      </c>
      <c r="D6" s="120">
        <v>66</v>
      </c>
      <c r="E6" s="11">
        <v>136</v>
      </c>
      <c r="F6" s="3">
        <v>8</v>
      </c>
      <c r="G6" s="18">
        <v>48</v>
      </c>
      <c r="H6" s="125">
        <v>64</v>
      </c>
      <c r="I6" s="28">
        <f t="shared" si="0"/>
        <v>64.4</v>
      </c>
      <c r="J6" s="128">
        <f t="shared" si="1"/>
        <v>78.5</v>
      </c>
      <c r="N6" s="3"/>
      <c r="O6" s="3"/>
      <c r="P6" s="3">
        <v>52</v>
      </c>
      <c r="Q6" s="118">
        <v>144</v>
      </c>
      <c r="R6" s="3">
        <v>165</v>
      </c>
      <c r="S6" s="9">
        <v>67</v>
      </c>
      <c r="T6" s="18">
        <v>72</v>
      </c>
      <c r="U6" s="125">
        <v>128</v>
      </c>
      <c r="V6" s="28">
        <f t="shared" ref="V5:V10" si="2">AVERAGE(Q6:U6)</f>
        <v>115.2</v>
      </c>
      <c r="W6" s="128">
        <f t="shared" ref="W6:W9" si="3">AVERAGE(Q6,R6,U6)</f>
        <v>145.666666666667</v>
      </c>
    </row>
    <row r="7" spans="1:23">
      <c r="A7" s="119"/>
      <c r="B7" s="121"/>
      <c r="C7" s="3">
        <v>104</v>
      </c>
      <c r="D7" s="120">
        <v>38</v>
      </c>
      <c r="E7" s="11">
        <v>75</v>
      </c>
      <c r="F7" s="3">
        <v>3</v>
      </c>
      <c r="G7" s="18">
        <v>35</v>
      </c>
      <c r="H7" s="125">
        <v>32</v>
      </c>
      <c r="I7" s="28">
        <f t="shared" si="0"/>
        <v>36.6</v>
      </c>
      <c r="J7" s="128">
        <f t="shared" si="1"/>
        <v>45</v>
      </c>
      <c r="N7" s="3"/>
      <c r="O7" s="3"/>
      <c r="P7" s="3">
        <v>104</v>
      </c>
      <c r="Q7" s="118">
        <v>77</v>
      </c>
      <c r="R7" s="3">
        <v>110</v>
      </c>
      <c r="S7" s="9">
        <v>39</v>
      </c>
      <c r="T7" s="18">
        <v>46</v>
      </c>
      <c r="U7" s="125">
        <v>112</v>
      </c>
      <c r="V7" s="28">
        <f t="shared" si="2"/>
        <v>76.8</v>
      </c>
      <c r="W7" s="128">
        <f t="shared" si="3"/>
        <v>99.6666666666667</v>
      </c>
    </row>
    <row r="8" spans="1:23">
      <c r="A8" s="119"/>
      <c r="B8" s="117">
        <v>30</v>
      </c>
      <c r="C8" s="3">
        <v>24</v>
      </c>
      <c r="D8" s="120">
        <v>68</v>
      </c>
      <c r="E8" s="11">
        <v>112</v>
      </c>
      <c r="F8" s="3">
        <v>7</v>
      </c>
      <c r="G8" s="18">
        <v>47</v>
      </c>
      <c r="H8" s="125">
        <v>96</v>
      </c>
      <c r="I8" s="28">
        <f t="shared" si="0"/>
        <v>66</v>
      </c>
      <c r="J8" s="128">
        <f t="shared" si="1"/>
        <v>80.75</v>
      </c>
      <c r="N8" s="3"/>
      <c r="O8" s="3">
        <v>30</v>
      </c>
      <c r="P8" s="3">
        <v>24</v>
      </c>
      <c r="Q8" s="118">
        <v>140</v>
      </c>
      <c r="R8" s="3">
        <v>118</v>
      </c>
      <c r="S8" s="9">
        <v>70</v>
      </c>
      <c r="T8" s="18">
        <v>73</v>
      </c>
      <c r="U8" s="125">
        <v>128</v>
      </c>
      <c r="V8" s="28">
        <f t="shared" si="2"/>
        <v>105.8</v>
      </c>
      <c r="W8" s="128">
        <f>AVERAGE(Q8,R8,U8)</f>
        <v>128.666666666667</v>
      </c>
    </row>
    <row r="9" spans="1:23">
      <c r="A9" s="119"/>
      <c r="B9" s="121"/>
      <c r="C9" s="3">
        <v>48</v>
      </c>
      <c r="D9" s="120">
        <v>40</v>
      </c>
      <c r="E9" s="11">
        <v>75</v>
      </c>
      <c r="F9" s="3">
        <v>5</v>
      </c>
      <c r="G9" s="18">
        <v>37</v>
      </c>
      <c r="H9" s="125">
        <v>32</v>
      </c>
      <c r="I9" s="28">
        <f t="shared" si="0"/>
        <v>37.8</v>
      </c>
      <c r="J9" s="128">
        <f t="shared" si="1"/>
        <v>46</v>
      </c>
      <c r="N9" s="3"/>
      <c r="O9" s="3"/>
      <c r="P9" s="3">
        <v>48</v>
      </c>
      <c r="Q9" s="118">
        <v>97</v>
      </c>
      <c r="R9" s="3">
        <v>120</v>
      </c>
      <c r="S9" s="9">
        <v>42</v>
      </c>
      <c r="T9" s="18">
        <v>44</v>
      </c>
      <c r="U9" s="125">
        <v>112</v>
      </c>
      <c r="V9" s="28">
        <f t="shared" si="2"/>
        <v>83</v>
      </c>
      <c r="W9" s="128">
        <f>AVERAGE(Q9,R9,U9)</f>
        <v>109.666666666667</v>
      </c>
    </row>
    <row r="10" spans="1:23">
      <c r="A10" s="121"/>
      <c r="B10" s="3">
        <v>60</v>
      </c>
      <c r="C10" s="3">
        <v>24</v>
      </c>
      <c r="D10" s="3"/>
      <c r="E10" s="3">
        <v>78</v>
      </c>
      <c r="F10" s="3">
        <v>4</v>
      </c>
      <c r="G10" s="18">
        <v>29</v>
      </c>
      <c r="H10" s="125">
        <v>48</v>
      </c>
      <c r="I10" s="28">
        <f>AVERAGE(E10,G10,H10)</f>
        <v>51.6666666666667</v>
      </c>
      <c r="J10" s="128">
        <f>AVERAGE(E10,G10,H10)</f>
        <v>51.6666666666667</v>
      </c>
      <c r="N10" s="3"/>
      <c r="O10" s="3">
        <v>60</v>
      </c>
      <c r="P10" s="3">
        <v>24</v>
      </c>
      <c r="Q10" s="3"/>
      <c r="R10" s="3">
        <v>96</v>
      </c>
      <c r="S10" s="9">
        <v>40</v>
      </c>
      <c r="T10" s="18">
        <v>40</v>
      </c>
      <c r="U10" s="125">
        <v>96</v>
      </c>
      <c r="V10" s="28">
        <f>AVERAGE(R10:U10)</f>
        <v>68</v>
      </c>
      <c r="W10" s="128">
        <f>AVERAGE(R10,U10)</f>
        <v>96</v>
      </c>
    </row>
    <row r="11" spans="1:20">
      <c r="A11" s="44"/>
      <c r="B11" s="44"/>
      <c r="C11" s="44"/>
      <c r="D11" s="44"/>
      <c r="E11" s="44"/>
      <c r="F11" s="44"/>
      <c r="G11" s="126"/>
      <c r="N11" s="44"/>
      <c r="O11" s="44"/>
      <c r="P11" s="44"/>
      <c r="Q11" s="44"/>
      <c r="R11" s="44"/>
      <c r="S11" s="44"/>
      <c r="T11" s="44"/>
    </row>
    <row r="12" spans="1:7">
      <c r="A12" s="44"/>
      <c r="B12" s="44"/>
      <c r="C12" s="44"/>
      <c r="D12" s="44"/>
      <c r="E12" s="44"/>
      <c r="F12" s="44"/>
      <c r="G12" s="126"/>
    </row>
    <row r="13" spans="1:10">
      <c r="A13" s="84" t="s">
        <v>102</v>
      </c>
      <c r="B13" s="84"/>
      <c r="C13" s="84"/>
      <c r="D13" s="84"/>
      <c r="E13" s="84"/>
      <c r="F13" s="84"/>
      <c r="G13" s="84"/>
      <c r="H13" s="84"/>
      <c r="I13" s="84"/>
      <c r="J13" s="84"/>
    </row>
    <row r="14" spans="1:10">
      <c r="A14" s="2" t="s">
        <v>88</v>
      </c>
      <c r="B14" s="2" t="s">
        <v>89</v>
      </c>
      <c r="C14" s="2" t="s">
        <v>90</v>
      </c>
      <c r="D14" s="85" t="s">
        <v>91</v>
      </c>
      <c r="E14" s="85"/>
      <c r="F14" s="85"/>
      <c r="G14" s="85"/>
      <c r="H14" s="85"/>
      <c r="I14" s="85"/>
      <c r="J14" s="85"/>
    </row>
    <row r="15" ht="21" spans="1:10">
      <c r="A15" s="2"/>
      <c r="B15" s="2"/>
      <c r="C15" s="2"/>
      <c r="D15" s="7" t="s">
        <v>92</v>
      </c>
      <c r="E15" s="7" t="s">
        <v>93</v>
      </c>
      <c r="F15" s="2" t="s">
        <v>94</v>
      </c>
      <c r="G15" s="2" t="s">
        <v>95</v>
      </c>
      <c r="H15" s="123" t="s">
        <v>96</v>
      </c>
      <c r="I15" s="16" t="s">
        <v>97</v>
      </c>
      <c r="J15" s="33" t="s">
        <v>98</v>
      </c>
    </row>
    <row r="16" spans="1:10">
      <c r="A16" s="2"/>
      <c r="B16" s="2"/>
      <c r="C16" s="2"/>
      <c r="D16" s="7" t="s">
        <v>100</v>
      </c>
      <c r="E16" s="7" t="s">
        <v>100</v>
      </c>
      <c r="F16" s="7" t="s">
        <v>100</v>
      </c>
      <c r="G16" s="7" t="s">
        <v>100</v>
      </c>
      <c r="H16" s="124" t="s">
        <v>100</v>
      </c>
      <c r="I16" s="34" t="s">
        <v>100</v>
      </c>
      <c r="J16" s="33" t="s">
        <v>100</v>
      </c>
    </row>
    <row r="17" spans="1:10">
      <c r="A17" s="3" t="s">
        <v>101</v>
      </c>
      <c r="B17" s="3">
        <v>15</v>
      </c>
      <c r="C17" s="3">
        <v>52</v>
      </c>
      <c r="D17" s="3">
        <v>66</v>
      </c>
      <c r="E17" s="11">
        <v>172</v>
      </c>
      <c r="F17" s="3">
        <v>8</v>
      </c>
      <c r="G17" s="18">
        <v>68.16</v>
      </c>
      <c r="H17" s="125">
        <v>128</v>
      </c>
      <c r="I17" s="28">
        <f t="shared" ref="I17:I19" si="4">AVERAGE(D17,E17:H17)</f>
        <v>88.432</v>
      </c>
      <c r="J17" s="128">
        <f t="shared" ref="J17:J19" si="5">AVERAGE(D17,E17,G17,H17)</f>
        <v>108.54</v>
      </c>
    </row>
    <row r="18" spans="1:10">
      <c r="A18" s="3"/>
      <c r="B18" s="3"/>
      <c r="C18" s="3">
        <v>104</v>
      </c>
      <c r="D18" s="3">
        <v>38</v>
      </c>
      <c r="E18" s="11">
        <v>98</v>
      </c>
      <c r="F18" s="3">
        <v>3</v>
      </c>
      <c r="G18" s="18">
        <v>38.84</v>
      </c>
      <c r="H18" s="125">
        <v>64</v>
      </c>
      <c r="I18" s="28">
        <f t="shared" si="4"/>
        <v>48.368</v>
      </c>
      <c r="J18" s="128">
        <f t="shared" si="5"/>
        <v>59.71</v>
      </c>
    </row>
    <row r="19" spans="1:10">
      <c r="A19" s="3"/>
      <c r="B19" s="3">
        <v>30</v>
      </c>
      <c r="C19" s="3">
        <v>48</v>
      </c>
      <c r="D19" s="3">
        <v>38</v>
      </c>
      <c r="E19" s="11">
        <v>102</v>
      </c>
      <c r="F19" s="3">
        <v>5</v>
      </c>
      <c r="G19" s="18">
        <v>42.9</v>
      </c>
      <c r="H19" s="125">
        <v>64</v>
      </c>
      <c r="I19" s="28">
        <f t="shared" si="4"/>
        <v>50.38</v>
      </c>
      <c r="J19" s="128">
        <f>AVERAGE(D19,E19,G19,H19)</f>
        <v>61.725</v>
      </c>
    </row>
    <row r="20" spans="1:7">
      <c r="A20" s="6"/>
      <c r="B20" s="6"/>
      <c r="C20" s="6"/>
      <c r="D20" s="6"/>
      <c r="E20" s="6"/>
      <c r="F20" s="6"/>
      <c r="G20" s="127"/>
    </row>
    <row r="21" spans="1:7">
      <c r="A21" s="6"/>
      <c r="B21" s="6"/>
      <c r="C21" s="6"/>
      <c r="D21" s="6"/>
      <c r="E21" s="6"/>
      <c r="F21" s="6"/>
      <c r="G21" s="127"/>
    </row>
    <row r="24" spans="1:22">
      <c r="A24" s="1" t="s">
        <v>103</v>
      </c>
      <c r="B24" s="1"/>
      <c r="C24" s="1"/>
      <c r="D24" s="1"/>
      <c r="E24" s="1"/>
      <c r="F24" s="1"/>
      <c r="G24" s="1"/>
      <c r="H24" s="1"/>
      <c r="I24" s="1"/>
      <c r="J24" s="1"/>
      <c r="M24" s="111"/>
      <c r="N24" s="1" t="s">
        <v>104</v>
      </c>
      <c r="O24" s="1"/>
      <c r="P24" s="1"/>
      <c r="Q24" s="1"/>
      <c r="R24" s="1"/>
      <c r="S24" s="1"/>
      <c r="T24" s="1"/>
      <c r="U24" s="1"/>
      <c r="V24" s="1"/>
    </row>
    <row r="25" spans="1:22">
      <c r="A25" s="2" t="s">
        <v>88</v>
      </c>
      <c r="B25" s="2" t="s">
        <v>89</v>
      </c>
      <c r="C25" s="2" t="s">
        <v>105</v>
      </c>
      <c r="D25" s="2" t="s">
        <v>106</v>
      </c>
      <c r="E25" s="2" t="s">
        <v>91</v>
      </c>
      <c r="F25" s="2"/>
      <c r="G25" s="2"/>
      <c r="H25" s="2"/>
      <c r="I25" s="2"/>
      <c r="J25" s="2"/>
      <c r="N25" s="2" t="s">
        <v>88</v>
      </c>
      <c r="O25" s="2" t="s">
        <v>89</v>
      </c>
      <c r="P25" s="2" t="s">
        <v>105</v>
      </c>
      <c r="Q25" s="2" t="s">
        <v>107</v>
      </c>
      <c r="R25" s="2" t="s">
        <v>91</v>
      </c>
      <c r="S25" s="2"/>
      <c r="T25" s="2"/>
      <c r="U25" s="2"/>
      <c r="V25" s="2"/>
    </row>
    <row r="26" ht="21" spans="1:23">
      <c r="A26" s="2"/>
      <c r="B26" s="2"/>
      <c r="C26" s="2"/>
      <c r="D26" s="2"/>
      <c r="E26" s="7" t="s">
        <v>95</v>
      </c>
      <c r="F26" s="7" t="s">
        <v>96</v>
      </c>
      <c r="G26" s="2" t="s">
        <v>94</v>
      </c>
      <c r="H26" s="2" t="s">
        <v>92</v>
      </c>
      <c r="I26" s="2" t="s">
        <v>93</v>
      </c>
      <c r="J26" s="16" t="s">
        <v>99</v>
      </c>
      <c r="K26" s="33" t="s">
        <v>98</v>
      </c>
      <c r="L26"/>
      <c r="N26" s="2"/>
      <c r="O26" s="2"/>
      <c r="P26" s="2"/>
      <c r="Q26" s="2"/>
      <c r="R26" s="7" t="s">
        <v>95</v>
      </c>
      <c r="S26" s="7" t="s">
        <v>96</v>
      </c>
      <c r="T26" s="2" t="s">
        <v>94</v>
      </c>
      <c r="U26" s="2" t="s">
        <v>93</v>
      </c>
      <c r="V26" s="38" t="s">
        <v>99</v>
      </c>
      <c r="W26" s="33" t="s">
        <v>98</v>
      </c>
    </row>
    <row r="27" spans="1:23">
      <c r="A27" s="2"/>
      <c r="B27" s="2"/>
      <c r="C27" s="2"/>
      <c r="D27" s="2"/>
      <c r="E27" s="7" t="s">
        <v>100</v>
      </c>
      <c r="F27" s="7" t="s">
        <v>100</v>
      </c>
      <c r="G27" s="7" t="s">
        <v>100</v>
      </c>
      <c r="H27" s="7" t="s">
        <v>100</v>
      </c>
      <c r="I27" s="7" t="s">
        <v>100</v>
      </c>
      <c r="J27" s="34" t="s">
        <v>100</v>
      </c>
      <c r="K27" s="33" t="s">
        <v>100</v>
      </c>
      <c r="L27"/>
      <c r="N27" s="2"/>
      <c r="O27" s="2"/>
      <c r="P27" s="2"/>
      <c r="Q27" s="2"/>
      <c r="R27" s="7" t="s">
        <v>100</v>
      </c>
      <c r="S27" s="7" t="s">
        <v>100</v>
      </c>
      <c r="T27" s="7" t="s">
        <v>100</v>
      </c>
      <c r="U27" s="7" t="s">
        <v>100</v>
      </c>
      <c r="V27" s="34" t="s">
        <v>100</v>
      </c>
      <c r="W27" s="33" t="s">
        <v>100</v>
      </c>
    </row>
    <row r="28" spans="1:23">
      <c r="A28" s="3" t="s">
        <v>101</v>
      </c>
      <c r="B28" s="3">
        <v>15</v>
      </c>
      <c r="C28" s="3">
        <v>52</v>
      </c>
      <c r="D28" s="122" t="s">
        <v>108</v>
      </c>
      <c r="E28" s="18">
        <v>26</v>
      </c>
      <c r="F28" s="18">
        <v>16</v>
      </c>
      <c r="G28" s="3">
        <v>4</v>
      </c>
      <c r="H28" s="18">
        <v>56</v>
      </c>
      <c r="I28" s="129">
        <v>60</v>
      </c>
      <c r="J28" s="130">
        <f>AVERAGE(E28:I28)</f>
        <v>32.4</v>
      </c>
      <c r="K28" s="128">
        <f t="shared" ref="K28:K30" si="6">AVERAGE(H28,I28)</f>
        <v>58</v>
      </c>
      <c r="N28" s="3" t="s">
        <v>101</v>
      </c>
      <c r="O28" s="3">
        <v>15</v>
      </c>
      <c r="P28" s="3">
        <v>52</v>
      </c>
      <c r="Q28" s="122" t="s">
        <v>109</v>
      </c>
      <c r="R28" s="18">
        <v>24</v>
      </c>
      <c r="S28" s="18">
        <v>48</v>
      </c>
      <c r="T28" s="3">
        <v>66</v>
      </c>
      <c r="U28" s="3">
        <v>103</v>
      </c>
      <c r="V28" s="39">
        <f>AVERAGE(R28:U28)</f>
        <v>60.25</v>
      </c>
      <c r="W28" s="128">
        <f t="shared" ref="W28:W29" si="7">AVERAGE(S28,T28,U28)</f>
        <v>72.3333333333333</v>
      </c>
    </row>
    <row r="29" spans="1:23">
      <c r="A29" s="3"/>
      <c r="B29" s="3">
        <v>30</v>
      </c>
      <c r="C29" s="3">
        <v>48</v>
      </c>
      <c r="D29" s="122" t="s">
        <v>110</v>
      </c>
      <c r="E29" s="18">
        <v>4</v>
      </c>
      <c r="F29" s="18">
        <v>8</v>
      </c>
      <c r="G29" s="3">
        <v>1.68</v>
      </c>
      <c r="H29" s="18">
        <v>32</v>
      </c>
      <c r="I29" s="129">
        <v>27.6</v>
      </c>
      <c r="J29" s="130">
        <f>AVERAGE(E29:I29)</f>
        <v>14.656</v>
      </c>
      <c r="K29" s="128">
        <f t="shared" si="6"/>
        <v>29.8</v>
      </c>
      <c r="N29" s="3"/>
      <c r="O29" s="3">
        <v>30</v>
      </c>
      <c r="P29" s="3">
        <v>48</v>
      </c>
      <c r="Q29" s="122" t="s">
        <v>111</v>
      </c>
      <c r="R29" s="18">
        <v>6</v>
      </c>
      <c r="S29" s="18">
        <v>24</v>
      </c>
      <c r="T29" s="3">
        <v>40</v>
      </c>
      <c r="U29" s="3">
        <v>112</v>
      </c>
      <c r="V29" s="39">
        <f t="shared" ref="V29" si="8">AVERAGE(R29:U29)</f>
        <v>45.5</v>
      </c>
      <c r="W29" s="128">
        <f t="shared" si="7"/>
        <v>58.6666666666667</v>
      </c>
    </row>
    <row r="30" spans="1:23">
      <c r="A30" s="3"/>
      <c r="B30" s="3">
        <v>60</v>
      </c>
      <c r="C30" s="3">
        <v>24</v>
      </c>
      <c r="D30" s="122" t="s">
        <v>110</v>
      </c>
      <c r="E30" s="18">
        <v>4</v>
      </c>
      <c r="F30" s="18">
        <v>8</v>
      </c>
      <c r="G30" s="3">
        <v>4</v>
      </c>
      <c r="H30" s="18">
        <v>31</v>
      </c>
      <c r="I30" s="129">
        <v>23.5</v>
      </c>
      <c r="J30" s="130">
        <f>AVERAGE(E30:I30)</f>
        <v>14.1</v>
      </c>
      <c r="K30" s="128">
        <f t="shared" si="6"/>
        <v>27.25</v>
      </c>
      <c r="N30" s="3"/>
      <c r="O30" s="3">
        <v>60</v>
      </c>
      <c r="P30" s="3">
        <v>24</v>
      </c>
      <c r="Q30" s="122" t="s">
        <v>111</v>
      </c>
      <c r="R30" s="18">
        <v>6</v>
      </c>
      <c r="S30" s="18">
        <v>22</v>
      </c>
      <c r="T30" s="3">
        <v>40</v>
      </c>
      <c r="U30" s="3">
        <v>999</v>
      </c>
      <c r="V30" s="39">
        <f>AVERAGE(R30:T30)</f>
        <v>22.6666666666667</v>
      </c>
      <c r="W30" s="128">
        <f>AVERAGE(S30,T30)</f>
        <v>31</v>
      </c>
    </row>
    <row r="31" spans="1:20">
      <c r="A31" s="44"/>
      <c r="B31" s="44"/>
      <c r="C31" s="44"/>
      <c r="D31" s="44"/>
      <c r="E31" s="44"/>
      <c r="F31" s="44"/>
      <c r="G31" s="126"/>
      <c r="N31" s="44"/>
      <c r="O31" s="44"/>
      <c r="P31" s="44"/>
      <c r="Q31" s="44"/>
      <c r="R31" s="44"/>
      <c r="S31" s="44"/>
      <c r="T31" s="44"/>
    </row>
    <row r="32" spans="1:7">
      <c r="A32" s="44"/>
      <c r="B32" s="44"/>
      <c r="C32" s="44"/>
      <c r="D32" s="44"/>
      <c r="E32" s="44"/>
      <c r="F32" s="44"/>
      <c r="G32" s="126"/>
    </row>
    <row r="33" spans="1:27">
      <c r="A33" s="1" t="s">
        <v>112</v>
      </c>
      <c r="B33" s="1"/>
      <c r="C33" s="1"/>
      <c r="D33" s="1"/>
      <c r="E33" s="1"/>
      <c r="F33" s="1"/>
      <c r="G33" s="1"/>
      <c r="H33" s="1"/>
      <c r="I33" s="1"/>
      <c r="J33" s="1"/>
      <c r="N33" s="131"/>
      <c r="O33" s="131"/>
      <c r="P33" s="131"/>
      <c r="Q33" s="131"/>
      <c r="R33" s="131"/>
      <c r="S33" s="131"/>
      <c r="T33" s="131"/>
      <c r="U33" s="131"/>
      <c r="V33" s="131"/>
      <c r="W33" s="131"/>
      <c r="X33" s="131"/>
      <c r="Y33" s="131"/>
      <c r="Z33" s="131"/>
      <c r="AA33" s="131"/>
    </row>
    <row r="34" spans="1:27">
      <c r="A34" s="2" t="s">
        <v>88</v>
      </c>
      <c r="B34" s="2" t="s">
        <v>89</v>
      </c>
      <c r="C34" s="2" t="s">
        <v>105</v>
      </c>
      <c r="D34" s="2" t="s">
        <v>106</v>
      </c>
      <c r="E34" s="2" t="s">
        <v>91</v>
      </c>
      <c r="F34" s="2"/>
      <c r="G34" s="2"/>
      <c r="H34" s="2"/>
      <c r="I34" s="2"/>
      <c r="J34" s="2"/>
      <c r="N34" s="131"/>
      <c r="O34" s="131"/>
      <c r="P34" s="131"/>
      <c r="Q34" s="131"/>
      <c r="R34" s="131"/>
      <c r="S34" s="131"/>
      <c r="T34" s="131"/>
      <c r="U34" s="131"/>
      <c r="V34" s="131"/>
      <c r="W34" s="131"/>
      <c r="X34" s="131"/>
      <c r="Y34" s="131"/>
      <c r="Z34" s="131"/>
      <c r="AA34" s="131"/>
    </row>
    <row r="35" ht="21" spans="1:27">
      <c r="A35" s="2"/>
      <c r="B35" s="2"/>
      <c r="C35" s="2"/>
      <c r="D35" s="2"/>
      <c r="E35" s="7" t="s">
        <v>95</v>
      </c>
      <c r="F35" s="7" t="s">
        <v>96</v>
      </c>
      <c r="G35" s="2" t="s">
        <v>94</v>
      </c>
      <c r="H35" s="2" t="s">
        <v>92</v>
      </c>
      <c r="I35" s="2" t="s">
        <v>93</v>
      </c>
      <c r="J35" s="16" t="s">
        <v>99</v>
      </c>
      <c r="K35" s="33" t="s">
        <v>98</v>
      </c>
      <c r="L35"/>
      <c r="N35" s="131"/>
      <c r="O35" s="131"/>
      <c r="P35" s="131"/>
      <c r="Q35" s="131"/>
      <c r="R35" s="131"/>
      <c r="S35" s="131"/>
      <c r="T35" s="131"/>
      <c r="U35" s="131"/>
      <c r="V35" s="131"/>
      <c r="W35" s="131"/>
      <c r="X35" s="131"/>
      <c r="Y35" s="131"/>
      <c r="Z35" s="131"/>
      <c r="AA35" s="131"/>
    </row>
    <row r="36" spans="1:27">
      <c r="A36" s="2"/>
      <c r="B36" s="2"/>
      <c r="C36" s="2"/>
      <c r="D36" s="2"/>
      <c r="E36" s="7" t="s">
        <v>100</v>
      </c>
      <c r="F36" s="7" t="s">
        <v>100</v>
      </c>
      <c r="G36" s="7" t="s">
        <v>100</v>
      </c>
      <c r="H36" s="7" t="s">
        <v>100</v>
      </c>
      <c r="I36" s="7" t="s">
        <v>100</v>
      </c>
      <c r="J36" s="34" t="s">
        <v>100</v>
      </c>
      <c r="K36" s="33" t="s">
        <v>100</v>
      </c>
      <c r="L36"/>
      <c r="N36" s="131"/>
      <c r="O36" s="131"/>
      <c r="P36" s="131"/>
      <c r="Q36" s="131"/>
      <c r="R36" s="131"/>
      <c r="S36" s="131"/>
      <c r="T36" s="131"/>
      <c r="U36" s="131"/>
      <c r="V36" s="131"/>
      <c r="W36" s="131"/>
      <c r="X36" s="131"/>
      <c r="Y36" s="131"/>
      <c r="Z36" s="131"/>
      <c r="AA36" s="131"/>
    </row>
    <row r="37" spans="1:27">
      <c r="A37" s="3" t="s">
        <v>101</v>
      </c>
      <c r="B37" s="3">
        <v>15</v>
      </c>
      <c r="C37" s="3">
        <v>52</v>
      </c>
      <c r="D37" s="122" t="s">
        <v>108</v>
      </c>
      <c r="E37" s="18">
        <v>27</v>
      </c>
      <c r="F37" s="18">
        <v>32</v>
      </c>
      <c r="G37" s="3">
        <v>3</v>
      </c>
      <c r="H37" s="18">
        <v>37</v>
      </c>
      <c r="I37" s="129">
        <v>58.4</v>
      </c>
      <c r="J37" s="130">
        <f>AVERAGE(E37:I37)</f>
        <v>31.48</v>
      </c>
      <c r="K37" s="128">
        <f t="shared" ref="K37:K39" si="9">AVERAGE(F37,H37,I37)</f>
        <v>42.4666666666667</v>
      </c>
      <c r="N37" s="131"/>
      <c r="O37" s="131"/>
      <c r="P37" s="131"/>
      <c r="Q37" s="131"/>
      <c r="R37" s="131"/>
      <c r="S37" s="131"/>
      <c r="T37" s="131"/>
      <c r="U37" s="131"/>
      <c r="V37" s="131"/>
      <c r="W37" s="131"/>
      <c r="X37" s="131"/>
      <c r="Y37" s="131"/>
      <c r="Z37" s="131"/>
      <c r="AA37" s="131"/>
    </row>
    <row r="38" spans="1:27">
      <c r="A38" s="3"/>
      <c r="B38" s="3">
        <v>30</v>
      </c>
      <c r="C38" s="3">
        <v>48</v>
      </c>
      <c r="D38" s="122" t="s">
        <v>110</v>
      </c>
      <c r="E38" s="18">
        <v>4</v>
      </c>
      <c r="F38" s="18">
        <v>16</v>
      </c>
      <c r="G38" s="3">
        <v>2</v>
      </c>
      <c r="H38" s="18">
        <v>17</v>
      </c>
      <c r="I38" s="129">
        <v>30.4</v>
      </c>
      <c r="J38" s="130">
        <f>AVERAGE(E38:I38)</f>
        <v>13.88</v>
      </c>
      <c r="K38" s="128">
        <f t="shared" si="9"/>
        <v>21.1333333333333</v>
      </c>
      <c r="N38" s="131"/>
      <c r="O38" s="131"/>
      <c r="P38" s="131"/>
      <c r="Q38" s="131"/>
      <c r="R38" s="131"/>
      <c r="S38" s="131"/>
      <c r="T38" s="131"/>
      <c r="U38" s="131"/>
      <c r="V38" s="131"/>
      <c r="W38" s="131"/>
      <c r="X38" s="131"/>
      <c r="Y38" s="131"/>
      <c r="Z38" s="131"/>
      <c r="AA38" s="131"/>
    </row>
    <row r="39" spans="1:11">
      <c r="A39" s="3"/>
      <c r="B39" s="3">
        <v>60</v>
      </c>
      <c r="C39" s="3">
        <v>24</v>
      </c>
      <c r="D39" s="122" t="s">
        <v>110</v>
      </c>
      <c r="E39" s="18">
        <v>4</v>
      </c>
      <c r="F39" s="18">
        <v>16</v>
      </c>
      <c r="G39" s="3">
        <v>3</v>
      </c>
      <c r="H39" s="18">
        <v>20</v>
      </c>
      <c r="I39" s="129">
        <v>36.3</v>
      </c>
      <c r="J39" s="130">
        <f>AVERAGE(E39:I39)</f>
        <v>15.86</v>
      </c>
      <c r="K39" s="128">
        <f t="shared" si="9"/>
        <v>24.1</v>
      </c>
    </row>
  </sheetData>
  <mergeCells count="44">
    <mergeCell ref="A1:J1"/>
    <mergeCell ref="N1:W1"/>
    <mergeCell ref="D2:J2"/>
    <mergeCell ref="Q2:W2"/>
    <mergeCell ref="A13:J13"/>
    <mergeCell ref="D14:J14"/>
    <mergeCell ref="A24:J24"/>
    <mergeCell ref="N24:V24"/>
    <mergeCell ref="E25:J25"/>
    <mergeCell ref="R25:V25"/>
    <mergeCell ref="A33:J33"/>
    <mergeCell ref="E34:J34"/>
    <mergeCell ref="A2:A4"/>
    <mergeCell ref="A5:A10"/>
    <mergeCell ref="A14:A16"/>
    <mergeCell ref="A17:A19"/>
    <mergeCell ref="A25:A27"/>
    <mergeCell ref="A28:A30"/>
    <mergeCell ref="A34:A36"/>
    <mergeCell ref="A37:A39"/>
    <mergeCell ref="B2:B4"/>
    <mergeCell ref="B5:B7"/>
    <mergeCell ref="B8:B9"/>
    <mergeCell ref="B14:B16"/>
    <mergeCell ref="B17:B18"/>
    <mergeCell ref="B25:B27"/>
    <mergeCell ref="B34:B36"/>
    <mergeCell ref="C2:C4"/>
    <mergeCell ref="C14:C16"/>
    <mergeCell ref="C25:C27"/>
    <mergeCell ref="C34:C36"/>
    <mergeCell ref="D25:D27"/>
    <mergeCell ref="D34:D36"/>
    <mergeCell ref="N2:N4"/>
    <mergeCell ref="N5:N10"/>
    <mergeCell ref="N25:N27"/>
    <mergeCell ref="N28:N30"/>
    <mergeCell ref="O2:O4"/>
    <mergeCell ref="O5:O7"/>
    <mergeCell ref="O8:O9"/>
    <mergeCell ref="O25:O27"/>
    <mergeCell ref="P2:P4"/>
    <mergeCell ref="P25:P27"/>
    <mergeCell ref="Q25:Q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7"/>
  <sheetViews>
    <sheetView zoomScale="45" zoomScaleNormal="45" workbookViewId="0">
      <selection activeCell="A1" sqref="A1:Q1"/>
    </sheetView>
  </sheetViews>
  <sheetFormatPr defaultColWidth="11.7109375" defaultRowHeight="20.4"/>
  <cols>
    <col min="1" max="3" width="11.7109375" style="6"/>
    <col min="4" max="4" width="14.7109375" style="6" customWidth="1"/>
    <col min="5" max="18" width="11.7109375" style="6"/>
    <col min="22" max="16384" width="11.7109375" style="6"/>
  </cols>
  <sheetData>
    <row r="1" spans="1:36">
      <c r="A1" s="84" t="s">
        <v>113</v>
      </c>
      <c r="B1" s="84"/>
      <c r="C1" s="84"/>
      <c r="D1" s="84"/>
      <c r="E1" s="84"/>
      <c r="F1" s="84"/>
      <c r="G1" s="84"/>
      <c r="H1" s="84"/>
      <c r="I1" s="84"/>
      <c r="J1" s="84"/>
      <c r="K1" s="84"/>
      <c r="L1" s="84"/>
      <c r="M1" s="84"/>
      <c r="N1" s="84"/>
      <c r="O1" s="84"/>
      <c r="P1" s="84"/>
      <c r="Q1" s="84"/>
      <c r="R1"/>
      <c r="S1"/>
      <c r="T1"/>
      <c r="V1" s="105" t="s">
        <v>114</v>
      </c>
      <c r="W1" s="105"/>
      <c r="X1" s="105"/>
      <c r="Y1" s="105"/>
      <c r="Z1" s="105"/>
      <c r="AA1" s="105"/>
      <c r="AB1" s="105"/>
      <c r="AC1" s="105"/>
      <c r="AD1" s="105"/>
      <c r="AE1" s="105"/>
      <c r="AF1" s="105"/>
      <c r="AG1" s="105"/>
      <c r="AH1" s="105"/>
      <c r="AI1" s="105"/>
      <c r="AJ1" s="105"/>
    </row>
    <row r="2" spans="1:36">
      <c r="A2" s="2" t="s">
        <v>88</v>
      </c>
      <c r="B2" s="2" t="s">
        <v>89</v>
      </c>
      <c r="C2" s="2" t="s">
        <v>90</v>
      </c>
      <c r="D2" s="85" t="s">
        <v>91</v>
      </c>
      <c r="E2" s="85"/>
      <c r="F2" s="85"/>
      <c r="G2" s="85"/>
      <c r="H2" s="85"/>
      <c r="I2" s="85"/>
      <c r="J2" s="85"/>
      <c r="K2" s="85"/>
      <c r="L2" s="85"/>
      <c r="M2" s="85"/>
      <c r="N2" s="85"/>
      <c r="O2" s="85"/>
      <c r="P2" s="85"/>
      <c r="Q2" s="85"/>
      <c r="R2" s="68"/>
      <c r="S2"/>
      <c r="T2"/>
      <c r="V2" s="74" t="s">
        <v>88</v>
      </c>
      <c r="W2" s="74" t="s">
        <v>89</v>
      </c>
      <c r="X2" s="74" t="s">
        <v>90</v>
      </c>
      <c r="Y2" s="107" t="s">
        <v>91</v>
      </c>
      <c r="Z2" s="107"/>
      <c r="AA2" s="107"/>
      <c r="AB2" s="107"/>
      <c r="AC2" s="107"/>
      <c r="AD2" s="107"/>
      <c r="AE2" s="107"/>
      <c r="AF2" s="107"/>
      <c r="AG2" s="107"/>
      <c r="AH2" s="107"/>
      <c r="AI2" s="107"/>
      <c r="AJ2" s="107"/>
    </row>
    <row r="3" ht="20.1" customHeight="1" spans="1:36">
      <c r="A3" s="2"/>
      <c r="B3" s="2"/>
      <c r="C3" s="2"/>
      <c r="D3" s="7" t="s">
        <v>92</v>
      </c>
      <c r="E3" s="7"/>
      <c r="F3" s="7" t="s">
        <v>93</v>
      </c>
      <c r="G3" s="7"/>
      <c r="H3" s="2" t="s">
        <v>94</v>
      </c>
      <c r="I3" s="2"/>
      <c r="J3" s="2" t="s">
        <v>95</v>
      </c>
      <c r="K3" s="2"/>
      <c r="L3" s="90" t="s">
        <v>96</v>
      </c>
      <c r="M3" s="90"/>
      <c r="N3" s="63" t="s">
        <v>99</v>
      </c>
      <c r="O3" s="63"/>
      <c r="P3" s="93" t="s">
        <v>98</v>
      </c>
      <c r="Q3" s="93"/>
      <c r="R3"/>
      <c r="S3"/>
      <c r="T3"/>
      <c r="V3" s="74"/>
      <c r="W3" s="74"/>
      <c r="X3" s="74"/>
      <c r="Y3" s="75" t="s">
        <v>92</v>
      </c>
      <c r="Z3" s="75"/>
      <c r="AA3" s="75" t="s">
        <v>93</v>
      </c>
      <c r="AB3" s="75"/>
      <c r="AC3" s="74" t="s">
        <v>94</v>
      </c>
      <c r="AD3" s="74"/>
      <c r="AE3" s="74" t="s">
        <v>95</v>
      </c>
      <c r="AF3" s="74"/>
      <c r="AG3" s="112" t="s">
        <v>99</v>
      </c>
      <c r="AH3" s="112"/>
      <c r="AI3" s="93" t="s">
        <v>98</v>
      </c>
      <c r="AJ3" s="93"/>
    </row>
    <row r="4" ht="21" spans="1:36">
      <c r="A4" s="2"/>
      <c r="B4" s="2"/>
      <c r="C4" s="2"/>
      <c r="D4" s="8" t="s">
        <v>115</v>
      </c>
      <c r="E4" s="8" t="s">
        <v>116</v>
      </c>
      <c r="F4" s="8" t="s">
        <v>115</v>
      </c>
      <c r="G4" s="8" t="s">
        <v>116</v>
      </c>
      <c r="H4" s="8" t="s">
        <v>115</v>
      </c>
      <c r="I4" s="8" t="s">
        <v>116</v>
      </c>
      <c r="J4" s="59" t="s">
        <v>115</v>
      </c>
      <c r="K4" s="59" t="s">
        <v>116</v>
      </c>
      <c r="L4" s="91" t="s">
        <v>115</v>
      </c>
      <c r="M4" s="91" t="s">
        <v>116</v>
      </c>
      <c r="N4" s="94" t="s">
        <v>115</v>
      </c>
      <c r="O4" s="94" t="s">
        <v>116</v>
      </c>
      <c r="P4" s="95" t="s">
        <v>115</v>
      </c>
      <c r="Q4" s="95" t="s">
        <v>116</v>
      </c>
      <c r="R4"/>
      <c r="S4"/>
      <c r="T4"/>
      <c r="V4" s="74"/>
      <c r="W4" s="74"/>
      <c r="X4" s="74"/>
      <c r="Y4" s="76" t="s">
        <v>115</v>
      </c>
      <c r="Z4" s="78" t="s">
        <v>117</v>
      </c>
      <c r="AA4" s="76" t="s">
        <v>115</v>
      </c>
      <c r="AB4" s="78" t="s">
        <v>117</v>
      </c>
      <c r="AC4" s="78" t="s">
        <v>115</v>
      </c>
      <c r="AD4" s="76" t="s">
        <v>117</v>
      </c>
      <c r="AE4" s="78" t="s">
        <v>115</v>
      </c>
      <c r="AF4" s="76" t="s">
        <v>117</v>
      </c>
      <c r="AG4" s="94" t="s">
        <v>115</v>
      </c>
      <c r="AH4" s="94" t="s">
        <v>117</v>
      </c>
      <c r="AI4" s="103" t="s">
        <v>115</v>
      </c>
      <c r="AJ4" s="103" t="s">
        <v>117</v>
      </c>
    </row>
    <row r="5" spans="1:36">
      <c r="A5" s="3" t="s">
        <v>101</v>
      </c>
      <c r="B5" s="3">
        <v>15</v>
      </c>
      <c r="C5" s="3">
        <v>24</v>
      </c>
      <c r="D5" s="9">
        <v>118</v>
      </c>
      <c r="E5" s="10">
        <v>124</v>
      </c>
      <c r="F5" s="11">
        <v>112</v>
      </c>
      <c r="G5" s="3">
        <v>135</v>
      </c>
      <c r="H5" s="9">
        <v>4</v>
      </c>
      <c r="I5" s="9">
        <v>12</v>
      </c>
      <c r="J5" s="13">
        <v>63</v>
      </c>
      <c r="K5" s="18">
        <v>69</v>
      </c>
      <c r="L5" s="92">
        <v>64</v>
      </c>
      <c r="M5" s="92">
        <v>64</v>
      </c>
      <c r="N5" s="96">
        <f t="shared" ref="N5:N10" si="0">AVERAGE(D5,F5,H5,J5,L5)</f>
        <v>72.2</v>
      </c>
      <c r="O5" s="96">
        <f t="shared" ref="O5:O10" si="1">AVERAGE(E5,G5,I5,K5,M5)</f>
        <v>80.8</v>
      </c>
      <c r="P5" s="97">
        <f t="shared" ref="P5:P9" si="2">AVERAGE(D5,F5,J5,L5)</f>
        <v>89.25</v>
      </c>
      <c r="Q5" s="97">
        <f t="shared" ref="Q5:Q9" si="3">AVERAGE(E5,G5,K5,M5)</f>
        <v>98</v>
      </c>
      <c r="R5"/>
      <c r="S5"/>
      <c r="T5"/>
      <c r="V5" s="9" t="s">
        <v>101</v>
      </c>
      <c r="W5" s="9">
        <v>15</v>
      </c>
      <c r="X5" s="9">
        <v>24</v>
      </c>
      <c r="Y5" s="9">
        <v>187</v>
      </c>
      <c r="Z5" s="108">
        <v>218</v>
      </c>
      <c r="AA5" s="10">
        <v>216</v>
      </c>
      <c r="AB5" s="9">
        <v>140</v>
      </c>
      <c r="AC5" s="9">
        <v>87</v>
      </c>
      <c r="AD5" s="9">
        <v>90</v>
      </c>
      <c r="AE5" s="109">
        <v>108</v>
      </c>
      <c r="AF5" s="110">
        <v>112</v>
      </c>
      <c r="AG5" s="113">
        <f>AVERAGE(Y5,AA5,AC5,AE5)</f>
        <v>149.5</v>
      </c>
      <c r="AH5" s="113">
        <f>AVERAGE(AB5,AD5,AF5)</f>
        <v>114</v>
      </c>
      <c r="AI5" s="114">
        <f>AVERAGE(Y5,AA5)</f>
        <v>201.5</v>
      </c>
      <c r="AJ5" s="114">
        <f t="shared" ref="AJ5:AJ7" si="4">AVERAGE(Z5,AB5)</f>
        <v>179</v>
      </c>
    </row>
    <row r="6" spans="1:36">
      <c r="A6" s="3"/>
      <c r="B6" s="3"/>
      <c r="C6" s="3">
        <v>52</v>
      </c>
      <c r="D6" s="9">
        <v>57</v>
      </c>
      <c r="E6" s="10">
        <v>63</v>
      </c>
      <c r="F6" s="11">
        <v>88</v>
      </c>
      <c r="G6" s="3">
        <v>118</v>
      </c>
      <c r="H6" s="9">
        <v>3</v>
      </c>
      <c r="I6" s="9">
        <v>7</v>
      </c>
      <c r="J6" s="13">
        <v>27</v>
      </c>
      <c r="K6" s="18">
        <v>31</v>
      </c>
      <c r="L6" s="92">
        <v>32</v>
      </c>
      <c r="M6" s="92">
        <v>32</v>
      </c>
      <c r="N6" s="96">
        <f t="shared" si="0"/>
        <v>41.4</v>
      </c>
      <c r="O6" s="96">
        <f t="shared" si="1"/>
        <v>50.2</v>
      </c>
      <c r="P6" s="97">
        <f t="shared" si="2"/>
        <v>51</v>
      </c>
      <c r="Q6" s="97">
        <f t="shared" si="3"/>
        <v>61</v>
      </c>
      <c r="R6"/>
      <c r="S6"/>
      <c r="T6"/>
      <c r="V6" s="9"/>
      <c r="W6" s="9"/>
      <c r="X6" s="9">
        <v>52</v>
      </c>
      <c r="Y6" s="9">
        <v>143</v>
      </c>
      <c r="Z6" s="10">
        <v>174</v>
      </c>
      <c r="AA6" s="10">
        <v>172</v>
      </c>
      <c r="AB6" s="9">
        <v>163</v>
      </c>
      <c r="AC6" s="9">
        <v>76</v>
      </c>
      <c r="AD6" s="9">
        <v>77</v>
      </c>
      <c r="AE6" s="109">
        <v>70</v>
      </c>
      <c r="AF6" s="110">
        <v>86</v>
      </c>
      <c r="AG6" s="113">
        <f>AVERAGE(Y6,AA6,AC6,AE6)</f>
        <v>115.25</v>
      </c>
      <c r="AH6" s="113">
        <f>AVERAGE(Z6,AB6,AD6,AF6)</f>
        <v>125</v>
      </c>
      <c r="AI6" s="114">
        <f t="shared" ref="AI5:AJ9" si="5">AVERAGE(Y6,AA6)</f>
        <v>157.5</v>
      </c>
      <c r="AJ6" s="114">
        <f t="shared" si="4"/>
        <v>168.5</v>
      </c>
    </row>
    <row r="7" spans="1:36">
      <c r="A7" s="3"/>
      <c r="B7" s="3"/>
      <c r="C7" s="3">
        <v>104</v>
      </c>
      <c r="D7" s="9">
        <v>28</v>
      </c>
      <c r="E7" s="10">
        <v>32</v>
      </c>
      <c r="F7" s="11">
        <v>42</v>
      </c>
      <c r="G7" s="3">
        <v>52</v>
      </c>
      <c r="H7" s="9">
        <v>1</v>
      </c>
      <c r="I7" s="9">
        <v>3</v>
      </c>
      <c r="J7" s="18">
        <v>14</v>
      </c>
      <c r="K7" s="18">
        <v>26</v>
      </c>
      <c r="L7" s="92">
        <v>16</v>
      </c>
      <c r="M7" s="92">
        <v>16</v>
      </c>
      <c r="N7" s="96">
        <f t="shared" si="0"/>
        <v>20.2</v>
      </c>
      <c r="O7" s="96">
        <f t="shared" si="1"/>
        <v>25.8</v>
      </c>
      <c r="P7" s="97">
        <f t="shared" si="2"/>
        <v>25</v>
      </c>
      <c r="Q7" s="97">
        <f t="shared" si="3"/>
        <v>31.5</v>
      </c>
      <c r="R7"/>
      <c r="S7"/>
      <c r="T7"/>
      <c r="V7" s="9"/>
      <c r="W7" s="9"/>
      <c r="X7" s="9">
        <v>104</v>
      </c>
      <c r="Y7" s="9">
        <v>104</v>
      </c>
      <c r="Z7" s="10">
        <v>114</v>
      </c>
      <c r="AA7" s="10">
        <v>124</v>
      </c>
      <c r="AB7" s="9">
        <v>138</v>
      </c>
      <c r="AC7" s="9">
        <v>54</v>
      </c>
      <c r="AD7" s="9">
        <v>53</v>
      </c>
      <c r="AE7" s="110">
        <v>45</v>
      </c>
      <c r="AF7" s="110">
        <v>49</v>
      </c>
      <c r="AG7" s="113">
        <f>AVERAGE(Y7,AA7,AC7,AE7)</f>
        <v>81.75</v>
      </c>
      <c r="AH7" s="113">
        <f>AVERAGE(Z7,AB7,AD7,AF7)</f>
        <v>88.5</v>
      </c>
      <c r="AI7" s="114">
        <f t="shared" si="5"/>
        <v>114</v>
      </c>
      <c r="AJ7" s="114">
        <f t="shared" si="4"/>
        <v>126</v>
      </c>
    </row>
    <row r="8" spans="1:36">
      <c r="A8" s="3"/>
      <c r="B8" s="3">
        <v>30</v>
      </c>
      <c r="C8" s="3">
        <v>24</v>
      </c>
      <c r="D8" s="9">
        <v>56</v>
      </c>
      <c r="E8" s="10">
        <v>62</v>
      </c>
      <c r="F8" s="11">
        <v>75</v>
      </c>
      <c r="G8" s="3">
        <v>92</v>
      </c>
      <c r="H8" s="9">
        <v>2</v>
      </c>
      <c r="I8" s="9">
        <v>6</v>
      </c>
      <c r="J8" s="13">
        <v>31</v>
      </c>
      <c r="K8" s="18">
        <v>35</v>
      </c>
      <c r="L8" s="92">
        <v>32</v>
      </c>
      <c r="M8" s="92">
        <v>32</v>
      </c>
      <c r="N8" s="96">
        <f t="shared" si="0"/>
        <v>39.2</v>
      </c>
      <c r="O8" s="96">
        <f t="shared" si="1"/>
        <v>45.4</v>
      </c>
      <c r="P8" s="97">
        <f t="shared" si="2"/>
        <v>48.5</v>
      </c>
      <c r="Q8" s="97">
        <f t="shared" si="3"/>
        <v>55.25</v>
      </c>
      <c r="R8"/>
      <c r="S8"/>
      <c r="T8"/>
      <c r="V8" s="9"/>
      <c r="W8" s="9">
        <v>30</v>
      </c>
      <c r="X8" s="9">
        <v>24</v>
      </c>
      <c r="Y8" s="9">
        <v>149</v>
      </c>
      <c r="Z8" s="108">
        <v>178</v>
      </c>
      <c r="AA8" s="10">
        <v>156</v>
      </c>
      <c r="AB8" s="9">
        <v>125</v>
      </c>
      <c r="AC8" s="9">
        <v>76</v>
      </c>
      <c r="AD8" s="9">
        <v>78</v>
      </c>
      <c r="AE8" s="109">
        <v>67</v>
      </c>
      <c r="AF8" s="110">
        <v>85</v>
      </c>
      <c r="AG8" s="113">
        <f>AVERAGE(Y8,AA8,AC8,AE8)</f>
        <v>112</v>
      </c>
      <c r="AH8" s="113">
        <f>AVERAGE(AB8,AD8,AF8)</f>
        <v>96</v>
      </c>
      <c r="AI8" s="114">
        <f t="shared" si="5"/>
        <v>152.5</v>
      </c>
      <c r="AJ8" s="114">
        <f t="shared" si="5"/>
        <v>151.5</v>
      </c>
    </row>
    <row r="9" spans="1:36">
      <c r="A9" s="3"/>
      <c r="B9" s="3"/>
      <c r="C9" s="3">
        <v>48</v>
      </c>
      <c r="D9" s="9">
        <v>28</v>
      </c>
      <c r="E9" s="10">
        <v>34</v>
      </c>
      <c r="F9" s="11">
        <v>48</v>
      </c>
      <c r="G9" s="3">
        <v>63</v>
      </c>
      <c r="H9" s="9">
        <v>2</v>
      </c>
      <c r="I9" s="9">
        <v>4</v>
      </c>
      <c r="J9" s="13">
        <v>16</v>
      </c>
      <c r="K9" s="18">
        <v>23</v>
      </c>
      <c r="L9" s="92">
        <v>16</v>
      </c>
      <c r="M9" s="92">
        <v>16</v>
      </c>
      <c r="N9" s="96">
        <f t="shared" si="0"/>
        <v>22</v>
      </c>
      <c r="O9" s="96">
        <f t="shared" si="1"/>
        <v>28</v>
      </c>
      <c r="P9" s="97">
        <f t="shared" si="2"/>
        <v>27</v>
      </c>
      <c r="Q9" s="97">
        <f t="shared" si="3"/>
        <v>34</v>
      </c>
      <c r="R9"/>
      <c r="S9"/>
      <c r="T9"/>
      <c r="V9" s="9"/>
      <c r="W9" s="9"/>
      <c r="X9" s="9">
        <v>48</v>
      </c>
      <c r="Y9" s="9">
        <v>117</v>
      </c>
      <c r="Z9" s="10">
        <v>143</v>
      </c>
      <c r="AA9" s="10">
        <v>122</v>
      </c>
      <c r="AB9" s="9">
        <v>122</v>
      </c>
      <c r="AC9" s="9">
        <v>56</v>
      </c>
      <c r="AD9" s="9">
        <v>54</v>
      </c>
      <c r="AE9" s="109">
        <v>49</v>
      </c>
      <c r="AF9" s="110">
        <v>55</v>
      </c>
      <c r="AG9" s="113">
        <f>AVERAGE(Y9,AA9,AC9,AE9)</f>
        <v>86</v>
      </c>
      <c r="AH9" s="113">
        <f>AVERAGE(Z9,AB9,AD9,AF9)</f>
        <v>93.5</v>
      </c>
      <c r="AI9" s="114">
        <f t="shared" si="5"/>
        <v>119.5</v>
      </c>
      <c r="AJ9" s="114">
        <f>AVERAGE(Z9,AB9)</f>
        <v>132.5</v>
      </c>
    </row>
    <row r="10" spans="1:36">
      <c r="A10" s="3"/>
      <c r="B10" s="3">
        <v>60</v>
      </c>
      <c r="C10" s="3">
        <v>24</v>
      </c>
      <c r="D10" s="3"/>
      <c r="E10" s="3"/>
      <c r="F10" s="3">
        <v>50</v>
      </c>
      <c r="G10" s="3">
        <v>60</v>
      </c>
      <c r="H10" s="9">
        <v>1</v>
      </c>
      <c r="I10" s="9">
        <v>4</v>
      </c>
      <c r="J10" s="13">
        <v>16</v>
      </c>
      <c r="K10" s="18">
        <v>18</v>
      </c>
      <c r="L10" s="92">
        <v>16</v>
      </c>
      <c r="M10" s="92">
        <v>16</v>
      </c>
      <c r="N10" s="96">
        <f>AVERAGE(F10,H10,J10,L10)</f>
        <v>20.75</v>
      </c>
      <c r="O10" s="96">
        <f>AVERAGE(G10,I10,K10,M10)</f>
        <v>24.5</v>
      </c>
      <c r="P10" s="97">
        <f>AVERAGE(F10,J10,L10)</f>
        <v>27.3333333333333</v>
      </c>
      <c r="Q10" s="97">
        <f>AVERAGE(G10,K10,M10)</f>
        <v>31.3333333333333</v>
      </c>
      <c r="R10"/>
      <c r="S10"/>
      <c r="T10"/>
      <c r="V10" s="9"/>
      <c r="W10" s="9">
        <v>60</v>
      </c>
      <c r="X10" s="9">
        <v>24</v>
      </c>
      <c r="Y10" s="9"/>
      <c r="Z10" s="9"/>
      <c r="AA10" s="9">
        <v>118</v>
      </c>
      <c r="AB10" s="9">
        <v>106</v>
      </c>
      <c r="AC10" s="9">
        <v>56</v>
      </c>
      <c r="AD10" s="9">
        <v>55</v>
      </c>
      <c r="AE10" s="109">
        <v>43</v>
      </c>
      <c r="AF10" s="110">
        <v>54</v>
      </c>
      <c r="AG10" s="113">
        <f>AVERAGE(AA10,AC10,AE10)</f>
        <v>72.3333333333333</v>
      </c>
      <c r="AH10" s="113">
        <f>AVERAGE(AB10,AD10,AF10)</f>
        <v>71.6666666666667</v>
      </c>
      <c r="AI10" s="114">
        <f>AVERAGE(AA10,AC10,AE10)</f>
        <v>72.3333333333333</v>
      </c>
      <c r="AJ10" s="114">
        <f>AVERAGE(AB10,AD10,AF10)</f>
        <v>71.6666666666667</v>
      </c>
    </row>
    <row r="11" spans="1:12">
      <c r="A11" s="44"/>
      <c r="B11" s="44"/>
      <c r="C11" s="44"/>
      <c r="D11" s="44"/>
      <c r="E11" s="44"/>
      <c r="F11" s="44"/>
      <c r="G11" s="44"/>
      <c r="H11" s="44"/>
      <c r="I11" s="44"/>
      <c r="J11" s="44"/>
      <c r="K11" s="44"/>
      <c r="L11" s="44"/>
    </row>
    <row r="12" spans="1:12">
      <c r="A12" s="44"/>
      <c r="B12" s="44"/>
      <c r="C12" s="44"/>
      <c r="D12" s="44"/>
      <c r="E12" s="44"/>
      <c r="F12" s="44"/>
      <c r="G12" s="44"/>
      <c r="H12" s="44"/>
      <c r="I12" s="44"/>
      <c r="J12" s="44"/>
      <c r="K12" s="44"/>
      <c r="L12" s="44"/>
    </row>
    <row r="13" spans="1:17">
      <c r="A13" s="84" t="s">
        <v>118</v>
      </c>
      <c r="B13" s="84"/>
      <c r="C13" s="84"/>
      <c r="D13" s="84"/>
      <c r="E13" s="84"/>
      <c r="F13" s="84"/>
      <c r="G13" s="84"/>
      <c r="H13" s="84"/>
      <c r="I13" s="84"/>
      <c r="J13" s="84"/>
      <c r="K13" s="84"/>
      <c r="L13" s="84"/>
      <c r="M13" s="84"/>
      <c r="N13" s="84"/>
      <c r="O13" s="84"/>
      <c r="P13" s="84"/>
      <c r="Q13" s="84"/>
    </row>
    <row r="14" spans="1:17">
      <c r="A14" s="2" t="s">
        <v>88</v>
      </c>
      <c r="B14" s="2" t="s">
        <v>89</v>
      </c>
      <c r="C14" s="2" t="s">
        <v>90</v>
      </c>
      <c r="D14" s="85" t="s">
        <v>91</v>
      </c>
      <c r="E14" s="85"/>
      <c r="F14" s="85"/>
      <c r="G14" s="85"/>
      <c r="H14" s="85"/>
      <c r="I14" s="85"/>
      <c r="J14" s="85"/>
      <c r="K14" s="85"/>
      <c r="L14" s="85"/>
      <c r="M14" s="85"/>
      <c r="N14" s="85"/>
      <c r="O14" s="85"/>
      <c r="P14" s="85"/>
      <c r="Q14" s="85"/>
    </row>
    <row r="15" spans="1:17">
      <c r="A15" s="2"/>
      <c r="B15" s="2"/>
      <c r="C15" s="2"/>
      <c r="D15" s="7" t="s">
        <v>92</v>
      </c>
      <c r="E15" s="7"/>
      <c r="F15" s="7" t="s">
        <v>93</v>
      </c>
      <c r="G15" s="7"/>
      <c r="H15" s="2" t="s">
        <v>94</v>
      </c>
      <c r="I15" s="2"/>
      <c r="J15" s="2" t="s">
        <v>95</v>
      </c>
      <c r="K15" s="2"/>
      <c r="L15" s="90" t="s">
        <v>96</v>
      </c>
      <c r="M15" s="90"/>
      <c r="N15" s="63" t="s">
        <v>99</v>
      </c>
      <c r="O15" s="63"/>
      <c r="P15" s="93" t="s">
        <v>98</v>
      </c>
      <c r="Q15" s="93"/>
    </row>
    <row r="16" ht="21" spans="1:17">
      <c r="A16" s="2"/>
      <c r="B16" s="2"/>
      <c r="C16" s="2"/>
      <c r="D16" s="8" t="s">
        <v>119</v>
      </c>
      <c r="E16" s="8" t="s">
        <v>120</v>
      </c>
      <c r="F16" s="8" t="s">
        <v>119</v>
      </c>
      <c r="G16" s="8" t="s">
        <v>120</v>
      </c>
      <c r="H16" s="8" t="s">
        <v>119</v>
      </c>
      <c r="I16" s="8" t="s">
        <v>120</v>
      </c>
      <c r="J16" s="2" t="s">
        <v>119</v>
      </c>
      <c r="K16" s="59" t="s">
        <v>120</v>
      </c>
      <c r="L16" s="91" t="s">
        <v>119</v>
      </c>
      <c r="M16" s="91" t="s">
        <v>120</v>
      </c>
      <c r="N16" s="94" t="s">
        <v>119</v>
      </c>
      <c r="O16" s="94" t="s">
        <v>120</v>
      </c>
      <c r="P16" s="95" t="s">
        <v>119</v>
      </c>
      <c r="Q16" s="95" t="s">
        <v>120</v>
      </c>
    </row>
    <row r="17" spans="1:17">
      <c r="A17" s="3" t="s">
        <v>101</v>
      </c>
      <c r="B17" s="3">
        <v>15</v>
      </c>
      <c r="C17" s="3">
        <v>52</v>
      </c>
      <c r="D17" s="9">
        <v>57</v>
      </c>
      <c r="E17" s="9">
        <v>58</v>
      </c>
      <c r="F17" s="87">
        <v>75</v>
      </c>
      <c r="G17" s="49">
        <v>96</v>
      </c>
      <c r="H17" s="9">
        <v>3</v>
      </c>
      <c r="I17" s="9">
        <v>6</v>
      </c>
      <c r="J17" s="13">
        <v>26</v>
      </c>
      <c r="K17" s="18">
        <v>42</v>
      </c>
      <c r="L17" s="92">
        <v>64</v>
      </c>
      <c r="M17" s="92">
        <v>64</v>
      </c>
      <c r="N17" s="96">
        <f t="shared" ref="N17:N19" si="6">AVERAGE(D17,F17,H17,J17,L17)</f>
        <v>45</v>
      </c>
      <c r="O17" s="96">
        <f t="shared" ref="O17:O19" si="7">AVERAGE(E17,G17,I17,K17,M17)</f>
        <v>53.2</v>
      </c>
      <c r="P17" s="97">
        <f t="shared" ref="P17:P19" si="8">AVERAGE(D17,F17,L17)</f>
        <v>65.3333333333333</v>
      </c>
      <c r="Q17" s="97">
        <f t="shared" ref="Q17:Q19" si="9">AVERAGE(E17,G17,M17)</f>
        <v>72.6666666666667</v>
      </c>
    </row>
    <row r="18" spans="1:17">
      <c r="A18" s="3"/>
      <c r="B18" s="3"/>
      <c r="C18" s="3">
        <v>104</v>
      </c>
      <c r="D18" s="9">
        <v>30</v>
      </c>
      <c r="E18" s="9">
        <v>31</v>
      </c>
      <c r="F18" s="87">
        <v>47</v>
      </c>
      <c r="G18" s="49">
        <v>58</v>
      </c>
      <c r="H18" s="9">
        <v>2</v>
      </c>
      <c r="I18" s="9">
        <v>3</v>
      </c>
      <c r="J18" s="18">
        <v>13</v>
      </c>
      <c r="K18" s="18">
        <v>26</v>
      </c>
      <c r="L18" s="92">
        <v>32</v>
      </c>
      <c r="M18" s="92">
        <v>32</v>
      </c>
      <c r="N18" s="96">
        <f t="shared" si="6"/>
        <v>24.8</v>
      </c>
      <c r="O18" s="96">
        <f t="shared" si="7"/>
        <v>30</v>
      </c>
      <c r="P18" s="97">
        <f t="shared" si="8"/>
        <v>36.3333333333333</v>
      </c>
      <c r="Q18" s="97">
        <f t="shared" si="9"/>
        <v>40.3333333333333</v>
      </c>
    </row>
    <row r="19" spans="1:17">
      <c r="A19" s="3"/>
      <c r="B19" s="3">
        <v>30</v>
      </c>
      <c r="C19" s="3">
        <v>48</v>
      </c>
      <c r="D19" s="9">
        <v>28</v>
      </c>
      <c r="E19" s="9">
        <v>30</v>
      </c>
      <c r="F19" s="87">
        <v>46</v>
      </c>
      <c r="G19" s="49">
        <v>55</v>
      </c>
      <c r="H19" s="9">
        <v>2</v>
      </c>
      <c r="I19" s="9">
        <v>4</v>
      </c>
      <c r="J19" s="13">
        <v>16</v>
      </c>
      <c r="K19" s="18">
        <v>27</v>
      </c>
      <c r="L19" s="92">
        <v>32</v>
      </c>
      <c r="M19" s="92">
        <v>32</v>
      </c>
      <c r="N19" s="96">
        <f t="shared" si="6"/>
        <v>24.8</v>
      </c>
      <c r="O19" s="96">
        <f t="shared" si="7"/>
        <v>29.6</v>
      </c>
      <c r="P19" s="97">
        <f>AVERAGE(D19,F19,L19)</f>
        <v>35.3333333333333</v>
      </c>
      <c r="Q19" s="97">
        <f t="shared" si="9"/>
        <v>39</v>
      </c>
    </row>
    <row r="20" spans="32:35">
      <c r="AF20" s="111"/>
      <c r="AG20" s="111"/>
      <c r="AH20" s="111"/>
      <c r="AI20" s="111"/>
    </row>
    <row r="21" spans="1:35">
      <c r="A21" s="86" t="s">
        <v>121</v>
      </c>
      <c r="B21" s="86"/>
      <c r="C21" s="86"/>
      <c r="D21" s="86"/>
      <c r="E21" s="86"/>
      <c r="F21" s="86"/>
      <c r="G21" s="86"/>
      <c r="H21" s="86"/>
      <c r="I21" s="86"/>
      <c r="J21" s="86"/>
      <c r="K21" s="86"/>
      <c r="L21" s="86"/>
      <c r="M21" s="86"/>
      <c r="N21" s="86"/>
      <c r="O21" s="86"/>
      <c r="P21" s="86"/>
      <c r="Q21" s="86"/>
      <c r="R21" s="86"/>
      <c r="S21"/>
      <c r="T21"/>
      <c r="V21" s="86" t="s">
        <v>122</v>
      </c>
      <c r="W21" s="86"/>
      <c r="X21" s="86"/>
      <c r="Y21" s="86"/>
      <c r="Z21" s="86"/>
      <c r="AA21" s="86"/>
      <c r="AB21" s="86"/>
      <c r="AC21" s="86"/>
      <c r="AD21" s="86"/>
      <c r="AE21" s="86"/>
      <c r="AF21" s="86"/>
      <c r="AG21" s="86"/>
      <c r="AH21" s="86"/>
      <c r="AI21" s="86"/>
    </row>
    <row r="22" spans="1:35">
      <c r="A22" s="2" t="s">
        <v>88</v>
      </c>
      <c r="B22" s="2" t="s">
        <v>89</v>
      </c>
      <c r="C22" s="2" t="s">
        <v>105</v>
      </c>
      <c r="D22" s="2" t="s">
        <v>123</v>
      </c>
      <c r="E22" s="85" t="s">
        <v>91</v>
      </c>
      <c r="F22" s="85"/>
      <c r="G22" s="85"/>
      <c r="H22" s="85"/>
      <c r="I22" s="85"/>
      <c r="J22" s="85"/>
      <c r="K22" s="85"/>
      <c r="L22" s="85"/>
      <c r="M22" s="85"/>
      <c r="N22" s="85"/>
      <c r="O22" s="85"/>
      <c r="P22" s="85"/>
      <c r="Q22" s="85"/>
      <c r="R22" s="85"/>
      <c r="S22"/>
      <c r="T22"/>
      <c r="V22" s="2" t="s">
        <v>88</v>
      </c>
      <c r="W22" s="2" t="s">
        <v>89</v>
      </c>
      <c r="X22" s="2" t="s">
        <v>105</v>
      </c>
      <c r="Y22" s="2" t="s">
        <v>123</v>
      </c>
      <c r="Z22" s="85" t="s">
        <v>91</v>
      </c>
      <c r="AA22" s="85"/>
      <c r="AB22" s="85"/>
      <c r="AC22" s="85"/>
      <c r="AD22" s="85"/>
      <c r="AE22" s="85"/>
      <c r="AF22" s="85"/>
      <c r="AG22" s="85"/>
      <c r="AH22" s="85"/>
      <c r="AI22" s="85"/>
    </row>
    <row r="23" spans="1:35">
      <c r="A23" s="2"/>
      <c r="B23" s="2"/>
      <c r="C23" s="2"/>
      <c r="D23" s="2"/>
      <c r="E23" s="7" t="s">
        <v>95</v>
      </c>
      <c r="F23" s="7"/>
      <c r="G23" s="7" t="s">
        <v>94</v>
      </c>
      <c r="H23" s="7"/>
      <c r="I23" s="2" t="s">
        <v>92</v>
      </c>
      <c r="J23" s="2"/>
      <c r="K23" s="2" t="s">
        <v>96</v>
      </c>
      <c r="L23" s="2"/>
      <c r="M23" s="98" t="s">
        <v>93</v>
      </c>
      <c r="N23" s="98"/>
      <c r="O23" s="16" t="s">
        <v>99</v>
      </c>
      <c r="P23" s="16"/>
      <c r="Q23" s="93" t="s">
        <v>98</v>
      </c>
      <c r="R23" s="93"/>
      <c r="S23"/>
      <c r="T23"/>
      <c r="V23" s="2"/>
      <c r="W23" s="2"/>
      <c r="X23" s="2"/>
      <c r="Y23" s="2"/>
      <c r="Z23" s="7" t="s">
        <v>95</v>
      </c>
      <c r="AA23" s="7"/>
      <c r="AB23" s="7" t="s">
        <v>94</v>
      </c>
      <c r="AC23" s="7"/>
      <c r="AD23" s="7" t="s">
        <v>93</v>
      </c>
      <c r="AE23" s="7"/>
      <c r="AF23" s="34" t="s">
        <v>99</v>
      </c>
      <c r="AG23" s="34"/>
      <c r="AH23" s="93" t="s">
        <v>98</v>
      </c>
      <c r="AI23" s="93"/>
    </row>
    <row r="24" ht="23.1" customHeight="1" spans="1:35">
      <c r="A24" s="2"/>
      <c r="B24" s="2"/>
      <c r="C24" s="2"/>
      <c r="D24" s="2"/>
      <c r="E24" s="8" t="s">
        <v>115</v>
      </c>
      <c r="F24" s="8" t="s">
        <v>116</v>
      </c>
      <c r="G24" s="8" t="s">
        <v>115</v>
      </c>
      <c r="H24" s="8" t="s">
        <v>116</v>
      </c>
      <c r="I24" s="8" t="s">
        <v>115</v>
      </c>
      <c r="J24" s="8" t="s">
        <v>116</v>
      </c>
      <c r="K24" s="8" t="s">
        <v>115</v>
      </c>
      <c r="L24" s="8" t="s">
        <v>116</v>
      </c>
      <c r="M24" s="99" t="s">
        <v>115</v>
      </c>
      <c r="N24" s="99" t="s">
        <v>116</v>
      </c>
      <c r="O24" s="94" t="s">
        <v>115</v>
      </c>
      <c r="P24" s="94" t="s">
        <v>116</v>
      </c>
      <c r="Q24" s="103" t="s">
        <v>115</v>
      </c>
      <c r="R24" s="103" t="s">
        <v>116</v>
      </c>
      <c r="S24"/>
      <c r="T24"/>
      <c r="V24" s="2"/>
      <c r="W24" s="2"/>
      <c r="X24" s="2"/>
      <c r="Y24" s="2"/>
      <c r="Z24" s="8" t="s">
        <v>115</v>
      </c>
      <c r="AA24" s="8" t="s">
        <v>117</v>
      </c>
      <c r="AB24" s="8" t="s">
        <v>115</v>
      </c>
      <c r="AC24" s="8" t="s">
        <v>117</v>
      </c>
      <c r="AD24" s="8" t="s">
        <v>115</v>
      </c>
      <c r="AE24" s="8" t="s">
        <v>117</v>
      </c>
      <c r="AF24" s="94" t="s">
        <v>115</v>
      </c>
      <c r="AG24" s="94" t="s">
        <v>117</v>
      </c>
      <c r="AH24" s="103" t="s">
        <v>115</v>
      </c>
      <c r="AI24" s="103" t="s">
        <v>117</v>
      </c>
    </row>
    <row r="25" spans="1:35">
      <c r="A25" s="3" t="s">
        <v>101</v>
      </c>
      <c r="B25" s="3">
        <v>15</v>
      </c>
      <c r="C25" s="3">
        <v>52</v>
      </c>
      <c r="D25" s="4" t="s">
        <v>108</v>
      </c>
      <c r="E25" s="9">
        <v>16</v>
      </c>
      <c r="F25" s="10">
        <v>16</v>
      </c>
      <c r="G25" s="11">
        <v>1</v>
      </c>
      <c r="H25" s="3">
        <v>4</v>
      </c>
      <c r="I25" s="9">
        <v>38</v>
      </c>
      <c r="J25" s="9">
        <v>95</v>
      </c>
      <c r="K25" s="13">
        <v>8</v>
      </c>
      <c r="L25" s="13">
        <v>8</v>
      </c>
      <c r="M25" s="100">
        <v>14</v>
      </c>
      <c r="N25" s="100">
        <v>70</v>
      </c>
      <c r="O25" s="19">
        <f>AVERAGE(E25,G25,I25,K25,M25)</f>
        <v>15.4</v>
      </c>
      <c r="P25" s="19">
        <f>AVERAGE(F25,H25,J25,L25,N25)</f>
        <v>38.6</v>
      </c>
      <c r="Q25" s="24">
        <f t="shared" ref="Q25" si="10">AVERAGE(E25,I25,M25)</f>
        <v>22.6666666666667</v>
      </c>
      <c r="R25" s="24">
        <f t="shared" ref="R25" si="11">AVERAGE(F25,J25,N25)</f>
        <v>60.3333333333333</v>
      </c>
      <c r="V25" s="3" t="s">
        <v>101</v>
      </c>
      <c r="W25" s="3">
        <v>15</v>
      </c>
      <c r="X25" s="3">
        <v>52</v>
      </c>
      <c r="Y25" s="4" t="s">
        <v>108</v>
      </c>
      <c r="Z25" s="9">
        <v>18</v>
      </c>
      <c r="AA25" s="10">
        <v>18</v>
      </c>
      <c r="AB25" s="11">
        <v>75</v>
      </c>
      <c r="AC25" s="3">
        <v>75</v>
      </c>
      <c r="AD25" s="11">
        <v>51</v>
      </c>
      <c r="AE25" s="3">
        <v>95</v>
      </c>
      <c r="AF25" s="101">
        <f>AVERAGE(Z25,AB25,AD25)</f>
        <v>48</v>
      </c>
      <c r="AG25" s="101">
        <f>AVERAGE(AA25,AC25,AE25)</f>
        <v>62.6666666666667</v>
      </c>
      <c r="AH25" s="115">
        <f>AVERAGE(AB25,AD25)</f>
        <v>63</v>
      </c>
      <c r="AI25" s="115">
        <f>AVERAGE(AC25,AE25)</f>
        <v>85</v>
      </c>
    </row>
    <row r="26" spans="1:35">
      <c r="A26" s="3"/>
      <c r="B26" s="3">
        <v>30</v>
      </c>
      <c r="C26" s="3">
        <v>48</v>
      </c>
      <c r="D26" s="4" t="s">
        <v>110</v>
      </c>
      <c r="E26" s="9">
        <v>8</v>
      </c>
      <c r="F26" s="10">
        <v>8</v>
      </c>
      <c r="G26" s="11">
        <v>1</v>
      </c>
      <c r="H26" s="3">
        <v>2</v>
      </c>
      <c r="I26" s="9">
        <v>18</v>
      </c>
      <c r="J26" s="9">
        <v>48</v>
      </c>
      <c r="K26" s="13">
        <v>4</v>
      </c>
      <c r="L26" s="13">
        <v>4</v>
      </c>
      <c r="M26" s="100">
        <v>10</v>
      </c>
      <c r="N26" s="100">
        <v>36</v>
      </c>
      <c r="O26" s="19">
        <f t="shared" ref="O26:O27" si="12">AVERAGE(E26,G26,I26,K26,M26)</f>
        <v>8.2</v>
      </c>
      <c r="P26" s="19">
        <f t="shared" ref="P26:P27" si="13">AVERAGE(F26,H26,J26,L26,N26)</f>
        <v>19.6</v>
      </c>
      <c r="Q26" s="24">
        <f>AVERAGE(I26,M26)</f>
        <v>14</v>
      </c>
      <c r="R26" s="24">
        <f>AVERAGE(J26,N26)</f>
        <v>42</v>
      </c>
      <c r="U26" s="15"/>
      <c r="V26" s="3"/>
      <c r="W26" s="3">
        <v>30</v>
      </c>
      <c r="X26" s="3">
        <v>48</v>
      </c>
      <c r="Y26" s="4" t="s">
        <v>110</v>
      </c>
      <c r="Z26" s="9">
        <v>9</v>
      </c>
      <c r="AA26" s="10">
        <v>9</v>
      </c>
      <c r="AB26" s="11">
        <v>54</v>
      </c>
      <c r="AC26" s="3">
        <v>53</v>
      </c>
      <c r="AD26" s="11">
        <v>32</v>
      </c>
      <c r="AE26" s="3">
        <v>68</v>
      </c>
      <c r="AF26" s="101">
        <f>AVERAGE(Z26,AB26,AD26)</f>
        <v>31.6666666666667</v>
      </c>
      <c r="AG26" s="101">
        <f>AVERAGE(AA26,AC26,AE26)</f>
        <v>43.3333333333333</v>
      </c>
      <c r="AH26" s="115">
        <f>AVERAGE(AB26,AD26)</f>
        <v>43</v>
      </c>
      <c r="AI26" s="115">
        <f>AVERAGE(AC26,AE26)</f>
        <v>60.5</v>
      </c>
    </row>
    <row r="27" spans="1:35">
      <c r="A27" s="3"/>
      <c r="B27" s="3">
        <v>60</v>
      </c>
      <c r="C27" s="3">
        <v>24</v>
      </c>
      <c r="D27" s="4" t="s">
        <v>110</v>
      </c>
      <c r="E27" s="3">
        <v>8</v>
      </c>
      <c r="F27" s="3">
        <v>8</v>
      </c>
      <c r="G27" s="3">
        <v>1</v>
      </c>
      <c r="H27" s="3">
        <v>3</v>
      </c>
      <c r="I27" s="9">
        <v>21</v>
      </c>
      <c r="J27" s="9">
        <v>54</v>
      </c>
      <c r="K27" s="13">
        <v>0</v>
      </c>
      <c r="L27" s="13">
        <v>0</v>
      </c>
      <c r="M27" s="100">
        <v>23</v>
      </c>
      <c r="N27" s="100">
        <v>36</v>
      </c>
      <c r="O27" s="19">
        <f t="shared" si="12"/>
        <v>10.6</v>
      </c>
      <c r="P27" s="19">
        <f t="shared" si="13"/>
        <v>20.2</v>
      </c>
      <c r="Q27" s="24">
        <f>AVERAGE(I27,M27)</f>
        <v>22</v>
      </c>
      <c r="R27" s="24">
        <f>AVERAGE(J27,N27)</f>
        <v>45</v>
      </c>
      <c r="U27" s="15"/>
      <c r="V27" s="3"/>
      <c r="W27" s="3">
        <v>60</v>
      </c>
      <c r="X27" s="3">
        <v>24</v>
      </c>
      <c r="Y27" s="4" t="s">
        <v>110</v>
      </c>
      <c r="Z27" s="3">
        <v>9</v>
      </c>
      <c r="AA27" s="3">
        <v>9</v>
      </c>
      <c r="AB27" s="3">
        <v>55</v>
      </c>
      <c r="AC27" s="3">
        <v>55</v>
      </c>
      <c r="AD27" s="3">
        <v>24.6</v>
      </c>
      <c r="AE27" s="3">
        <v>999</v>
      </c>
      <c r="AF27" s="101">
        <f>AVERAGE(Z27,AB27,AD27)</f>
        <v>29.5333333333333</v>
      </c>
      <c r="AG27" s="101">
        <f>AVERAGE(AA27,AC27)</f>
        <v>32</v>
      </c>
      <c r="AH27" s="115">
        <f>AVERAGE(AB27,AD27)</f>
        <v>39.8</v>
      </c>
      <c r="AI27" s="115">
        <f>AVERAGE(AC27)</f>
        <v>55</v>
      </c>
    </row>
    <row r="28" spans="1:12">
      <c r="A28" s="5"/>
      <c r="B28" s="5"/>
      <c r="C28" s="5"/>
      <c r="D28" s="5"/>
      <c r="E28" s="5"/>
      <c r="F28" s="5"/>
      <c r="G28" s="5"/>
      <c r="H28" s="12"/>
      <c r="I28" s="12"/>
      <c r="J28" s="14"/>
      <c r="K28" s="15"/>
      <c r="L28" s="15"/>
    </row>
    <row r="30" spans="1:18">
      <c r="A30" s="86" t="s">
        <v>124</v>
      </c>
      <c r="B30" s="86"/>
      <c r="C30" s="86"/>
      <c r="D30" s="86"/>
      <c r="E30" s="86"/>
      <c r="F30" s="86"/>
      <c r="G30" s="86"/>
      <c r="H30" s="86"/>
      <c r="I30" s="86"/>
      <c r="J30" s="86"/>
      <c r="K30" s="86"/>
      <c r="L30" s="86"/>
      <c r="M30" s="86"/>
      <c r="N30" s="86"/>
      <c r="O30" s="86"/>
      <c r="P30" s="86"/>
      <c r="Q30" s="86"/>
      <c r="R30" s="86"/>
    </row>
    <row r="31" spans="1:18">
      <c r="A31" s="2" t="s">
        <v>88</v>
      </c>
      <c r="B31" s="2" t="s">
        <v>89</v>
      </c>
      <c r="C31" s="2" t="s">
        <v>105</v>
      </c>
      <c r="D31" s="2" t="s">
        <v>123</v>
      </c>
      <c r="E31" s="88" t="s">
        <v>91</v>
      </c>
      <c r="F31" s="89"/>
      <c r="G31" s="89"/>
      <c r="H31" s="89"/>
      <c r="I31" s="89"/>
      <c r="J31" s="89"/>
      <c r="K31" s="89"/>
      <c r="L31" s="89"/>
      <c r="M31" s="89"/>
      <c r="N31" s="89"/>
      <c r="O31" s="89"/>
      <c r="P31" s="89"/>
      <c r="Q31" s="89"/>
      <c r="R31" s="104"/>
    </row>
    <row r="32" spans="1:18">
      <c r="A32" s="2"/>
      <c r="B32" s="2"/>
      <c r="C32" s="2"/>
      <c r="D32" s="2"/>
      <c r="E32" s="7" t="s">
        <v>95</v>
      </c>
      <c r="F32" s="7"/>
      <c r="G32" s="7" t="s">
        <v>94</v>
      </c>
      <c r="H32" s="7"/>
      <c r="I32" s="2" t="s">
        <v>92</v>
      </c>
      <c r="J32" s="2"/>
      <c r="K32" s="2" t="s">
        <v>96</v>
      </c>
      <c r="L32" s="2"/>
      <c r="M32" s="2" t="s">
        <v>93</v>
      </c>
      <c r="N32" s="2"/>
      <c r="O32" s="16" t="s">
        <v>99</v>
      </c>
      <c r="P32" s="16"/>
      <c r="Q32" s="93" t="s">
        <v>98</v>
      </c>
      <c r="R32" s="93"/>
    </row>
    <row r="33" ht="22.35" customHeight="1" spans="1:22">
      <c r="A33" s="2"/>
      <c r="B33" s="2"/>
      <c r="C33" s="2"/>
      <c r="D33" s="2"/>
      <c r="E33" s="8" t="s">
        <v>119</v>
      </c>
      <c r="F33" s="8" t="s">
        <v>120</v>
      </c>
      <c r="G33" s="8" t="s">
        <v>119</v>
      </c>
      <c r="H33" s="8" t="s">
        <v>120</v>
      </c>
      <c r="I33" s="8" t="s">
        <v>119</v>
      </c>
      <c r="J33" s="8" t="s">
        <v>120</v>
      </c>
      <c r="K33" s="8" t="s">
        <v>119</v>
      </c>
      <c r="L33" s="8" t="s">
        <v>120</v>
      </c>
      <c r="M33" s="8" t="s">
        <v>119</v>
      </c>
      <c r="N33" s="8" t="s">
        <v>120</v>
      </c>
      <c r="O33" s="94" t="s">
        <v>119</v>
      </c>
      <c r="P33" s="94" t="s">
        <v>120</v>
      </c>
      <c r="Q33" s="95" t="s">
        <v>119</v>
      </c>
      <c r="R33" s="95" t="s">
        <v>120</v>
      </c>
      <c r="S33"/>
      <c r="T33"/>
      <c r="V33" s="106"/>
    </row>
    <row r="34" spans="1:22">
      <c r="A34" s="3" t="s">
        <v>101</v>
      </c>
      <c r="B34" s="3">
        <v>15</v>
      </c>
      <c r="C34" s="3">
        <v>52</v>
      </c>
      <c r="D34" s="4" t="s">
        <v>108</v>
      </c>
      <c r="E34" s="9">
        <v>16</v>
      </c>
      <c r="F34" s="10">
        <v>16</v>
      </c>
      <c r="G34" s="11">
        <v>2</v>
      </c>
      <c r="H34" s="3">
        <v>3</v>
      </c>
      <c r="I34" s="9">
        <v>19</v>
      </c>
      <c r="J34" s="9">
        <v>51</v>
      </c>
      <c r="K34" s="13">
        <v>16</v>
      </c>
      <c r="L34" s="13">
        <v>16</v>
      </c>
      <c r="M34" s="13">
        <v>12</v>
      </c>
      <c r="N34" s="13">
        <v>49</v>
      </c>
      <c r="O34" s="101">
        <f>AVERAGE(E34,G34,I34,K34,M34)</f>
        <v>13</v>
      </c>
      <c r="P34" s="101">
        <f>AVERAGE(F34,H34,J34,L34,N34)</f>
        <v>27</v>
      </c>
      <c r="Q34" s="24">
        <f t="shared" ref="Q34:Q36" si="14">AVERAGE(E34,I34,K34,M34)</f>
        <v>15.75</v>
      </c>
      <c r="R34" s="24">
        <f t="shared" ref="R34:R36" si="15">AVERAGE(F34,J34,L34,N34)</f>
        <v>33</v>
      </c>
      <c r="V34" s="102"/>
    </row>
    <row r="35" spans="1:22">
      <c r="A35" s="3"/>
      <c r="B35" s="3">
        <v>30</v>
      </c>
      <c r="C35" s="3">
        <v>48</v>
      </c>
      <c r="D35" s="4" t="s">
        <v>110</v>
      </c>
      <c r="E35" s="9">
        <v>8</v>
      </c>
      <c r="F35" s="10">
        <v>8</v>
      </c>
      <c r="G35" s="11">
        <v>1</v>
      </c>
      <c r="H35" s="3">
        <v>2</v>
      </c>
      <c r="I35" s="9">
        <v>10</v>
      </c>
      <c r="J35" s="9">
        <v>23</v>
      </c>
      <c r="K35" s="13">
        <v>8</v>
      </c>
      <c r="L35" s="13">
        <v>8</v>
      </c>
      <c r="M35" s="13">
        <v>10</v>
      </c>
      <c r="N35" s="13">
        <v>26</v>
      </c>
      <c r="O35" s="101">
        <f>AVERAGE(E35,G35,I35,K35,M35)</f>
        <v>7.4</v>
      </c>
      <c r="P35" s="101">
        <f>AVERAGE(F35,H35,J35,L35,N35)</f>
        <v>13.4</v>
      </c>
      <c r="Q35" s="24">
        <f t="shared" si="14"/>
        <v>9</v>
      </c>
      <c r="R35" s="24">
        <f t="shared" si="15"/>
        <v>16.25</v>
      </c>
      <c r="V35" s="102"/>
    </row>
    <row r="36" spans="1:22">
      <c r="A36" s="3"/>
      <c r="B36" s="3">
        <v>60</v>
      </c>
      <c r="C36" s="3">
        <v>24</v>
      </c>
      <c r="D36" s="4" t="s">
        <v>110</v>
      </c>
      <c r="E36" s="3">
        <v>8</v>
      </c>
      <c r="F36" s="3">
        <v>8</v>
      </c>
      <c r="G36" s="3">
        <v>1</v>
      </c>
      <c r="H36" s="3">
        <v>3</v>
      </c>
      <c r="I36" s="9">
        <v>10</v>
      </c>
      <c r="J36" s="9">
        <v>26</v>
      </c>
      <c r="K36" s="13">
        <v>0</v>
      </c>
      <c r="L36" s="13">
        <v>0</v>
      </c>
      <c r="M36" s="13">
        <v>21.5</v>
      </c>
      <c r="N36" s="13">
        <v>49</v>
      </c>
      <c r="O36" s="101">
        <f>AVERAGE(E36,G36,I36,M36)</f>
        <v>10.125</v>
      </c>
      <c r="P36" s="101">
        <f>AVERAGE(F36,H36,J36,N36)</f>
        <v>21.5</v>
      </c>
      <c r="Q36" s="24">
        <f t="shared" si="14"/>
        <v>9.875</v>
      </c>
      <c r="R36" s="24">
        <f t="shared" si="15"/>
        <v>20.75</v>
      </c>
      <c r="V36" s="102"/>
    </row>
    <row r="37" spans="16:18">
      <c r="P37" s="102"/>
      <c r="Q37" s="102"/>
      <c r="R37" s="102"/>
    </row>
  </sheetData>
  <mergeCells count="83">
    <mergeCell ref="A1:Q1"/>
    <mergeCell ref="V1:AJ1"/>
    <mergeCell ref="D2:Q2"/>
    <mergeCell ref="Y2:AJ2"/>
    <mergeCell ref="D3:E3"/>
    <mergeCell ref="F3:G3"/>
    <mergeCell ref="H3:I3"/>
    <mergeCell ref="J3:K3"/>
    <mergeCell ref="L3:M3"/>
    <mergeCell ref="N3:O3"/>
    <mergeCell ref="P3:Q3"/>
    <mergeCell ref="Y3:Z3"/>
    <mergeCell ref="AA3:AB3"/>
    <mergeCell ref="AC3:AD3"/>
    <mergeCell ref="AE3:AF3"/>
    <mergeCell ref="AG3:AH3"/>
    <mergeCell ref="AI3:AJ3"/>
    <mergeCell ref="A13:Q13"/>
    <mergeCell ref="D14:Q14"/>
    <mergeCell ref="D15:E15"/>
    <mergeCell ref="F15:G15"/>
    <mergeCell ref="H15:I15"/>
    <mergeCell ref="J15:K15"/>
    <mergeCell ref="L15:M15"/>
    <mergeCell ref="N15:O15"/>
    <mergeCell ref="P15:Q15"/>
    <mergeCell ref="A21:R21"/>
    <mergeCell ref="V21:AI21"/>
    <mergeCell ref="E22:R22"/>
    <mergeCell ref="Z22:AI22"/>
    <mergeCell ref="E23:F23"/>
    <mergeCell ref="G23:H23"/>
    <mergeCell ref="I23:J23"/>
    <mergeCell ref="K23:L23"/>
    <mergeCell ref="M23:N23"/>
    <mergeCell ref="O23:P23"/>
    <mergeCell ref="Q23:R23"/>
    <mergeCell ref="Z23:AA23"/>
    <mergeCell ref="AB23:AC23"/>
    <mergeCell ref="AD23:AE23"/>
    <mergeCell ref="AF23:AG23"/>
    <mergeCell ref="AH23:AI23"/>
    <mergeCell ref="A30:R30"/>
    <mergeCell ref="E31:R31"/>
    <mergeCell ref="E32:F32"/>
    <mergeCell ref="G32:H32"/>
    <mergeCell ref="I32:J32"/>
    <mergeCell ref="K32:L32"/>
    <mergeCell ref="M32:N32"/>
    <mergeCell ref="O32:P32"/>
    <mergeCell ref="Q32:R32"/>
    <mergeCell ref="A2:A4"/>
    <mergeCell ref="A5:A10"/>
    <mergeCell ref="A14:A15"/>
    <mergeCell ref="A17:A19"/>
    <mergeCell ref="A22:A24"/>
    <mergeCell ref="A25:A27"/>
    <mergeCell ref="A31:A33"/>
    <mergeCell ref="A34:A36"/>
    <mergeCell ref="B2:B4"/>
    <mergeCell ref="B5:B7"/>
    <mergeCell ref="B8:B9"/>
    <mergeCell ref="B14:B15"/>
    <mergeCell ref="B17:B18"/>
    <mergeCell ref="B22:B24"/>
    <mergeCell ref="B31:B33"/>
    <mergeCell ref="C2:C4"/>
    <mergeCell ref="C14:C15"/>
    <mergeCell ref="C22:C24"/>
    <mergeCell ref="C31:C33"/>
    <mergeCell ref="D22:D24"/>
    <mergeCell ref="D31:D33"/>
    <mergeCell ref="V2:V4"/>
    <mergeCell ref="V5:V10"/>
    <mergeCell ref="V22:V24"/>
    <mergeCell ref="V25:V27"/>
    <mergeCell ref="W2:W4"/>
    <mergeCell ref="W5:W7"/>
    <mergeCell ref="W8:W9"/>
    <mergeCell ref="W22:W24"/>
    <mergeCell ref="X2:X4"/>
    <mergeCell ref="X22:X24"/>
    <mergeCell ref="Y22:Y24"/>
  </mergeCells>
  <pageMargins left="0.75" right="0.75" top="1" bottom="1" header="0.5" footer="0.5"/>
  <pageSetup paperSize="9" orientation="portrait" horizontalDpi="180" verticalDpi="18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9"/>
  <sheetViews>
    <sheetView zoomScale="53" zoomScaleNormal="53" workbookViewId="0">
      <selection activeCell="AA27" sqref="AA27"/>
    </sheetView>
  </sheetViews>
  <sheetFormatPr defaultColWidth="11.7109375" defaultRowHeight="20.4"/>
  <cols>
    <col min="1" max="16384" width="11.7109375" style="53"/>
  </cols>
  <sheetData>
    <row r="1" spans="1:29">
      <c r="A1" s="54" t="s">
        <v>125</v>
      </c>
      <c r="B1" s="54"/>
      <c r="C1" s="54"/>
      <c r="D1" s="54"/>
      <c r="E1" s="54"/>
      <c r="F1" s="54"/>
      <c r="G1" s="54"/>
      <c r="H1" s="54"/>
      <c r="I1" s="54"/>
      <c r="J1" s="54"/>
      <c r="K1" s="54"/>
      <c r="L1" s="61"/>
      <c r="M1" s="61"/>
      <c r="N1" s="61"/>
      <c r="O1" s="61"/>
      <c r="Q1" s="73" t="s">
        <v>126</v>
      </c>
      <c r="R1" s="73"/>
      <c r="S1" s="73"/>
      <c r="T1" s="73"/>
      <c r="U1" s="73"/>
      <c r="V1" s="73"/>
      <c r="W1" s="73"/>
      <c r="X1" s="73"/>
      <c r="Y1" s="73"/>
      <c r="Z1" s="73"/>
      <c r="AA1" s="73"/>
      <c r="AB1" s="73"/>
      <c r="AC1" s="73"/>
    </row>
    <row r="2" spans="1:29">
      <c r="A2" s="2" t="s">
        <v>88</v>
      </c>
      <c r="B2" s="2" t="s">
        <v>89</v>
      </c>
      <c r="C2" s="2" t="s">
        <v>90</v>
      </c>
      <c r="D2" s="2" t="s">
        <v>127</v>
      </c>
      <c r="E2" s="2"/>
      <c r="F2" s="2"/>
      <c r="G2" s="2"/>
      <c r="H2" s="2"/>
      <c r="I2" s="2"/>
      <c r="J2" s="2"/>
      <c r="K2" s="2"/>
      <c r="L2" s="21"/>
      <c r="M2" s="21"/>
      <c r="N2" s="21"/>
      <c r="O2" s="21"/>
      <c r="P2" s="68"/>
      <c r="Q2" s="74" t="s">
        <v>88</v>
      </c>
      <c r="R2" s="74" t="s">
        <v>89</v>
      </c>
      <c r="S2" s="74" t="s">
        <v>90</v>
      </c>
      <c r="T2" s="74" t="s">
        <v>127</v>
      </c>
      <c r="U2" s="74"/>
      <c r="V2" s="74"/>
      <c r="W2" s="74"/>
      <c r="X2" s="74"/>
      <c r="Y2" s="74"/>
      <c r="Z2" s="74"/>
      <c r="AA2" s="74"/>
      <c r="AB2" s="74"/>
      <c r="AC2" s="74"/>
    </row>
    <row r="3" spans="1:31">
      <c r="A3" s="2"/>
      <c r="B3" s="2"/>
      <c r="C3" s="2"/>
      <c r="D3" s="7" t="s">
        <v>92</v>
      </c>
      <c r="E3" s="7"/>
      <c r="F3" s="2" t="s">
        <v>94</v>
      </c>
      <c r="G3" s="2"/>
      <c r="H3" s="2" t="s">
        <v>95</v>
      </c>
      <c r="I3" s="2"/>
      <c r="J3" s="38" t="s">
        <v>99</v>
      </c>
      <c r="K3" s="38"/>
      <c r="L3" s="62" t="s">
        <v>98</v>
      </c>
      <c r="M3" s="62"/>
      <c r="N3" s="69"/>
      <c r="O3" s="69"/>
      <c r="P3" s="68"/>
      <c r="Q3" s="74"/>
      <c r="R3" s="74"/>
      <c r="S3" s="74"/>
      <c r="T3" s="75" t="s">
        <v>92</v>
      </c>
      <c r="U3" s="75"/>
      <c r="V3" s="75" t="s">
        <v>93</v>
      </c>
      <c r="W3" s="75"/>
      <c r="X3" s="74" t="s">
        <v>94</v>
      </c>
      <c r="Y3" s="74"/>
      <c r="Z3" s="74" t="s">
        <v>95</v>
      </c>
      <c r="AA3" s="74"/>
      <c r="AB3" s="38" t="s">
        <v>99</v>
      </c>
      <c r="AC3" s="38"/>
      <c r="AD3" s="62" t="s">
        <v>98</v>
      </c>
      <c r="AE3" s="62"/>
    </row>
    <row r="4" ht="21" spans="1:31">
      <c r="A4" s="2"/>
      <c r="B4" s="2"/>
      <c r="C4" s="2"/>
      <c r="D4" s="8" t="s">
        <v>115</v>
      </c>
      <c r="E4" s="8" t="s">
        <v>116</v>
      </c>
      <c r="F4" s="8" t="s">
        <v>115</v>
      </c>
      <c r="G4" s="8" t="s">
        <v>116</v>
      </c>
      <c r="H4" s="59" t="s">
        <v>115</v>
      </c>
      <c r="I4" s="59" t="s">
        <v>116</v>
      </c>
      <c r="J4" s="63" t="s">
        <v>115</v>
      </c>
      <c r="K4" s="63" t="s">
        <v>116</v>
      </c>
      <c r="L4" s="64" t="s">
        <v>115</v>
      </c>
      <c r="M4" s="64" t="s">
        <v>116</v>
      </c>
      <c r="N4" s="70"/>
      <c r="O4" s="70"/>
      <c r="P4" s="68"/>
      <c r="Q4" s="74"/>
      <c r="R4" s="74"/>
      <c r="S4" s="74"/>
      <c r="T4" s="76" t="s">
        <v>115</v>
      </c>
      <c r="U4" s="78" t="s">
        <v>117</v>
      </c>
      <c r="V4" s="76" t="s">
        <v>115</v>
      </c>
      <c r="W4" s="78" t="s">
        <v>117</v>
      </c>
      <c r="X4" s="78" t="s">
        <v>115</v>
      </c>
      <c r="Y4" s="76" t="s">
        <v>117</v>
      </c>
      <c r="Z4" s="78" t="s">
        <v>115</v>
      </c>
      <c r="AA4" s="76" t="s">
        <v>117</v>
      </c>
      <c r="AB4" s="81" t="s">
        <v>115</v>
      </c>
      <c r="AC4" s="81" t="s">
        <v>117</v>
      </c>
      <c r="AD4" s="83" t="s">
        <v>115</v>
      </c>
      <c r="AE4" s="83" t="s">
        <v>117</v>
      </c>
    </row>
    <row r="5" spans="1:31">
      <c r="A5" s="3" t="s">
        <v>101</v>
      </c>
      <c r="B5" s="3">
        <v>15</v>
      </c>
      <c r="C5" s="3">
        <v>24</v>
      </c>
      <c r="D5" s="55">
        <v>0.6</v>
      </c>
      <c r="E5" s="55">
        <v>1.6</v>
      </c>
      <c r="F5" s="55">
        <v>0.1</v>
      </c>
      <c r="G5" s="55">
        <v>0.4</v>
      </c>
      <c r="H5" s="55">
        <v>0.31</v>
      </c>
      <c r="I5" s="60">
        <v>1.84</v>
      </c>
      <c r="J5" s="65">
        <f t="shared" ref="J5:K9" si="0">AVERAGE(D5,F5,H5)</f>
        <v>0.336666666666667</v>
      </c>
      <c r="K5" s="65">
        <f t="shared" si="0"/>
        <v>1.28</v>
      </c>
      <c r="L5" s="66">
        <f>AVERAGE(D5,H5)</f>
        <v>0.455</v>
      </c>
      <c r="M5" s="66">
        <f>AVERAGE(E5,I5)</f>
        <v>1.72</v>
      </c>
      <c r="N5" s="71"/>
      <c r="O5" s="71"/>
      <c r="P5" s="12"/>
      <c r="Q5" s="9" t="s">
        <v>101</v>
      </c>
      <c r="R5" s="9">
        <v>15</v>
      </c>
      <c r="S5" s="9">
        <v>24</v>
      </c>
      <c r="T5" s="77">
        <v>6.5</v>
      </c>
      <c r="U5" s="79">
        <v>5.6</v>
      </c>
      <c r="V5" s="80">
        <v>1.9</v>
      </c>
      <c r="W5" s="80">
        <v>5.8</v>
      </c>
      <c r="X5" s="58">
        <v>0.1</v>
      </c>
      <c r="Y5" s="58">
        <v>0.2</v>
      </c>
      <c r="Z5" s="58">
        <v>1</v>
      </c>
      <c r="AA5" s="57">
        <v>3</v>
      </c>
      <c r="AB5" s="65">
        <f>AVERAGE(T5,V5,X5,Z5)</f>
        <v>2.375</v>
      </c>
      <c r="AC5" s="65">
        <f>AVERAGE(U5,W5,Y5,AA5)</f>
        <v>3.65</v>
      </c>
      <c r="AD5" s="66">
        <f>AVERAGE(T5,V5)</f>
        <v>4.2</v>
      </c>
      <c r="AE5" s="66">
        <f>AVERAGE(U5,W5,AA5)</f>
        <v>4.8</v>
      </c>
    </row>
    <row r="6" spans="1:31">
      <c r="A6" s="3"/>
      <c r="B6" s="3"/>
      <c r="C6" s="3">
        <v>52</v>
      </c>
      <c r="D6" s="55">
        <v>0.6</v>
      </c>
      <c r="E6" s="55">
        <v>2.2</v>
      </c>
      <c r="F6" s="55">
        <v>0.2</v>
      </c>
      <c r="G6" s="55">
        <v>0.4</v>
      </c>
      <c r="H6" s="55">
        <v>0.23</v>
      </c>
      <c r="I6" s="60">
        <v>1.15</v>
      </c>
      <c r="J6" s="65">
        <f t="shared" si="0"/>
        <v>0.343333333333333</v>
      </c>
      <c r="K6" s="65">
        <f t="shared" si="0"/>
        <v>1.25</v>
      </c>
      <c r="L6" s="66">
        <f>AVERAGE(D6,F6,H6)</f>
        <v>0.343333333333333</v>
      </c>
      <c r="M6" s="66">
        <f>AVERAGE(E6,I6)</f>
        <v>1.675</v>
      </c>
      <c r="N6" s="71"/>
      <c r="O6" s="71"/>
      <c r="P6" s="12"/>
      <c r="Q6" s="9"/>
      <c r="R6" s="9"/>
      <c r="S6" s="9">
        <v>52</v>
      </c>
      <c r="T6" s="77">
        <v>5.2</v>
      </c>
      <c r="U6" s="77">
        <v>4.2</v>
      </c>
      <c r="V6" s="80">
        <v>1</v>
      </c>
      <c r="W6" s="80">
        <v>2.8</v>
      </c>
      <c r="X6" s="58">
        <v>0.2</v>
      </c>
      <c r="Y6" s="58">
        <v>0.1</v>
      </c>
      <c r="Z6" s="58">
        <v>0.64</v>
      </c>
      <c r="AA6" s="57">
        <v>1.32</v>
      </c>
      <c r="AB6" s="65">
        <f>AVERAGE(T6,V6,X6,Z6)</f>
        <v>1.76</v>
      </c>
      <c r="AC6" s="65">
        <f>AVERAGE(U6,W6,Y6,AA6)</f>
        <v>2.105</v>
      </c>
      <c r="AD6" s="66">
        <f>AVERAGE(T6,V6)</f>
        <v>3.1</v>
      </c>
      <c r="AE6" s="66">
        <f>AVERAGE(U6,W6)</f>
        <v>3.5</v>
      </c>
    </row>
    <row r="7" spans="1:31">
      <c r="A7" s="3"/>
      <c r="B7" s="3"/>
      <c r="C7" s="3">
        <v>104</v>
      </c>
      <c r="D7" s="55">
        <v>0.5</v>
      </c>
      <c r="E7" s="55">
        <v>1.8</v>
      </c>
      <c r="F7" s="55">
        <v>0.1</v>
      </c>
      <c r="G7" s="55">
        <v>0.3</v>
      </c>
      <c r="H7" s="60">
        <v>0.16</v>
      </c>
      <c r="I7" s="60">
        <v>0.75</v>
      </c>
      <c r="J7" s="65">
        <f t="shared" si="0"/>
        <v>0.253333333333333</v>
      </c>
      <c r="K7" s="65">
        <f t="shared" si="0"/>
        <v>0.95</v>
      </c>
      <c r="L7" s="66">
        <f>AVERAGE(D7,F7,H7)</f>
        <v>0.253333333333333</v>
      </c>
      <c r="M7" s="66">
        <f>AVERAGE(E7,G7,I7)</f>
        <v>0.95</v>
      </c>
      <c r="N7" s="71"/>
      <c r="O7" s="71"/>
      <c r="P7" s="12"/>
      <c r="Q7" s="9"/>
      <c r="R7" s="9"/>
      <c r="S7" s="9">
        <v>104</v>
      </c>
      <c r="T7" s="77">
        <v>4.2</v>
      </c>
      <c r="U7" s="77">
        <v>3.5</v>
      </c>
      <c r="V7" s="80">
        <v>1.1</v>
      </c>
      <c r="W7" s="80">
        <v>2.3</v>
      </c>
      <c r="X7" s="58">
        <v>0.3</v>
      </c>
      <c r="Y7" s="58">
        <v>0.3</v>
      </c>
      <c r="Z7" s="57">
        <v>0.22</v>
      </c>
      <c r="AA7" s="57">
        <v>0.6</v>
      </c>
      <c r="AB7" s="65">
        <f>AVERAGE(T7,V7,X7,Z7)</f>
        <v>1.455</v>
      </c>
      <c r="AC7" s="65">
        <f>AVERAGE(U7,W7,Y7,AA7)</f>
        <v>1.675</v>
      </c>
      <c r="AD7" s="66">
        <f>AVERAGE(T7,V7)</f>
        <v>2.65</v>
      </c>
      <c r="AE7" s="66">
        <f>AVERAGE(U7,W7)</f>
        <v>2.9</v>
      </c>
    </row>
    <row r="8" spans="1:31">
      <c r="A8" s="3"/>
      <c r="B8" s="3">
        <v>30</v>
      </c>
      <c r="C8" s="3">
        <v>24</v>
      </c>
      <c r="D8" s="55">
        <v>0.5</v>
      </c>
      <c r="E8" s="55">
        <v>2.3</v>
      </c>
      <c r="F8" s="55">
        <v>0.1</v>
      </c>
      <c r="G8" s="55">
        <v>0.4</v>
      </c>
      <c r="H8" s="55">
        <v>0.35</v>
      </c>
      <c r="I8" s="60">
        <v>1.9</v>
      </c>
      <c r="J8" s="65">
        <f t="shared" si="0"/>
        <v>0.316666666666667</v>
      </c>
      <c r="K8" s="65">
        <f t="shared" si="0"/>
        <v>1.53333333333333</v>
      </c>
      <c r="L8" s="66">
        <f>AVERAGE(D8,H8,F8)</f>
        <v>0.316666666666667</v>
      </c>
      <c r="M8" s="66">
        <f>AVERAGE(E8,I8,G8)</f>
        <v>1.53333333333333</v>
      </c>
      <c r="N8" s="71"/>
      <c r="O8" s="71"/>
      <c r="P8" s="12"/>
      <c r="Q8" s="9"/>
      <c r="R8" s="9">
        <v>30</v>
      </c>
      <c r="S8" s="9">
        <v>24</v>
      </c>
      <c r="T8" s="77">
        <v>5.5</v>
      </c>
      <c r="U8" s="79">
        <v>4.7</v>
      </c>
      <c r="V8" s="80">
        <v>1.9</v>
      </c>
      <c r="W8" s="80">
        <v>6.5</v>
      </c>
      <c r="X8" s="58">
        <v>0.2</v>
      </c>
      <c r="Y8" s="58">
        <v>0.1</v>
      </c>
      <c r="Z8" s="58">
        <v>0.67</v>
      </c>
      <c r="AA8" s="57">
        <v>2.52</v>
      </c>
      <c r="AB8" s="65">
        <f>AVERAGE(T8,V8,X8,Z8)</f>
        <v>2.0675</v>
      </c>
      <c r="AC8" s="65">
        <f>AVERAGE(U8,W8,Y8,AA8)</f>
        <v>3.455</v>
      </c>
      <c r="AD8" s="66">
        <f>AVERAGE(T8,V8)</f>
        <v>3.7</v>
      </c>
      <c r="AE8" s="66">
        <f>AVERAGE(U8,W8,AA8)</f>
        <v>4.57333333333333</v>
      </c>
    </row>
    <row r="9" spans="1:31">
      <c r="A9" s="3"/>
      <c r="B9" s="3"/>
      <c r="C9" s="3">
        <v>48</v>
      </c>
      <c r="D9" s="55">
        <v>0.7</v>
      </c>
      <c r="E9" s="55">
        <v>2.3</v>
      </c>
      <c r="F9" s="55">
        <v>0.2</v>
      </c>
      <c r="G9" s="55">
        <v>0.5</v>
      </c>
      <c r="H9" s="55">
        <v>0.23</v>
      </c>
      <c r="I9" s="60">
        <v>1.12</v>
      </c>
      <c r="J9" s="65">
        <f t="shared" si="0"/>
        <v>0.376666666666667</v>
      </c>
      <c r="K9" s="65">
        <f t="shared" si="0"/>
        <v>1.30666666666667</v>
      </c>
      <c r="L9" s="66">
        <f>AVERAGE(D9,F9,H9)</f>
        <v>0.376666666666667</v>
      </c>
      <c r="M9" s="66">
        <f>AVERAGE(E9,G9,I9)</f>
        <v>1.30666666666667</v>
      </c>
      <c r="N9" s="71"/>
      <c r="O9" s="71"/>
      <c r="P9" s="12"/>
      <c r="Q9" s="9"/>
      <c r="R9" s="9"/>
      <c r="S9" s="9">
        <v>48</v>
      </c>
      <c r="T9" s="77">
        <v>4.7</v>
      </c>
      <c r="U9" s="77">
        <v>4.1</v>
      </c>
      <c r="V9" s="80">
        <v>1.2</v>
      </c>
      <c r="W9" s="80">
        <v>3</v>
      </c>
      <c r="X9" s="58">
        <v>0.3</v>
      </c>
      <c r="Y9" s="58">
        <v>0.2</v>
      </c>
      <c r="Z9" s="58">
        <v>0.29</v>
      </c>
      <c r="AA9" s="57">
        <v>0.88</v>
      </c>
      <c r="AB9" s="65">
        <f>AVERAGE(T9,V9,X9,Z9)</f>
        <v>1.6225</v>
      </c>
      <c r="AC9" s="65">
        <f>AVERAGE(U9,W9,Y9,AA9)</f>
        <v>2.045</v>
      </c>
      <c r="AD9" s="66">
        <f>AVERAGE(T9,V9)</f>
        <v>2.95</v>
      </c>
      <c r="AE9" s="66">
        <f>AVERAGE(U9,W9)</f>
        <v>3.55</v>
      </c>
    </row>
    <row r="10" spans="1:31">
      <c r="A10" s="3"/>
      <c r="B10" s="3">
        <v>60</v>
      </c>
      <c r="C10" s="3">
        <v>24</v>
      </c>
      <c r="D10" s="3"/>
      <c r="E10" s="3"/>
      <c r="F10" s="55">
        <v>0.1</v>
      </c>
      <c r="G10" s="55">
        <v>0.4</v>
      </c>
      <c r="H10" s="55">
        <v>0.34</v>
      </c>
      <c r="I10" s="60">
        <v>1.8</v>
      </c>
      <c r="J10" s="65">
        <f>AVERAGE(F10,H10)</f>
        <v>0.22</v>
      </c>
      <c r="K10" s="65">
        <f>AVERAGE(G10,I10)</f>
        <v>1.1</v>
      </c>
      <c r="L10" s="66">
        <f>AVERAGE(F10,H10)</f>
        <v>0.22</v>
      </c>
      <c r="M10" s="66">
        <f>AVERAGE(G10,I10)</f>
        <v>1.1</v>
      </c>
      <c r="N10" s="71"/>
      <c r="O10" s="71"/>
      <c r="P10" s="12"/>
      <c r="Q10" s="9"/>
      <c r="R10" s="9">
        <v>60</v>
      </c>
      <c r="S10" s="9">
        <v>24</v>
      </c>
      <c r="T10" s="9"/>
      <c r="U10" s="9"/>
      <c r="V10" s="80">
        <v>1.5</v>
      </c>
      <c r="W10" s="9"/>
      <c r="X10" s="45">
        <v>0.3</v>
      </c>
      <c r="Y10" s="45">
        <v>0.2</v>
      </c>
      <c r="Z10" s="80">
        <v>0.41</v>
      </c>
      <c r="AA10" s="82">
        <v>1.67</v>
      </c>
      <c r="AB10" s="65">
        <f>AVERAGE(V10,X10,Z10)</f>
        <v>0.736666666666667</v>
      </c>
      <c r="AC10" s="65">
        <f>AVERAGE(Y10,AA10)</f>
        <v>0.935</v>
      </c>
      <c r="AD10" s="66">
        <f>AVERAGE(V10,X10,Z10)</f>
        <v>0.736666666666667</v>
      </c>
      <c r="AE10" s="66">
        <f>AVERAGE(Y10,AA10)</f>
        <v>0.935</v>
      </c>
    </row>
    <row r="11" spans="1:15">
      <c r="A11" s="56"/>
      <c r="B11" s="56"/>
      <c r="C11" s="56"/>
      <c r="D11" s="56"/>
      <c r="E11" s="56"/>
      <c r="F11" s="56"/>
      <c r="G11" s="56"/>
      <c r="H11" s="56"/>
      <c r="I11" s="56"/>
      <c r="J11" s="56"/>
      <c r="K11" s="56"/>
      <c r="L11" s="56"/>
      <c r="M11" s="56"/>
      <c r="N11" s="56"/>
      <c r="O11" s="56"/>
    </row>
    <row r="12" spans="1:15">
      <c r="A12" s="56"/>
      <c r="B12" s="56"/>
      <c r="C12" s="56"/>
      <c r="D12" s="56"/>
      <c r="E12" s="56"/>
      <c r="F12" s="56"/>
      <c r="G12" s="56"/>
      <c r="H12" s="56"/>
      <c r="I12" s="56"/>
      <c r="J12" s="56"/>
      <c r="K12" s="56"/>
      <c r="L12" s="56"/>
      <c r="M12" s="56"/>
      <c r="N12" s="56"/>
      <c r="O12" s="56"/>
    </row>
    <row r="13" spans="1:15">
      <c r="A13" s="54" t="s">
        <v>128</v>
      </c>
      <c r="B13" s="54"/>
      <c r="C13" s="54"/>
      <c r="D13" s="54"/>
      <c r="E13" s="54"/>
      <c r="F13" s="54"/>
      <c r="G13" s="54"/>
      <c r="H13" s="54"/>
      <c r="I13" s="54"/>
      <c r="J13" s="54"/>
      <c r="K13" s="54"/>
      <c r="L13" s="54"/>
      <c r="M13" s="54"/>
      <c r="N13" s="61"/>
      <c r="O13" s="61"/>
    </row>
    <row r="14" spans="1:15">
      <c r="A14" s="2" t="s">
        <v>88</v>
      </c>
      <c r="B14" s="2" t="s">
        <v>89</v>
      </c>
      <c r="C14" s="2" t="s">
        <v>90</v>
      </c>
      <c r="D14" s="2" t="s">
        <v>127</v>
      </c>
      <c r="E14" s="2"/>
      <c r="F14" s="2"/>
      <c r="G14" s="2"/>
      <c r="H14" s="2"/>
      <c r="I14" s="2"/>
      <c r="J14" s="2"/>
      <c r="K14" s="2"/>
      <c r="L14" s="2"/>
      <c r="M14" s="2"/>
      <c r="N14" s="21"/>
      <c r="O14" s="21"/>
    </row>
    <row r="15" spans="1:15">
      <c r="A15" s="2"/>
      <c r="B15" s="2"/>
      <c r="C15" s="2"/>
      <c r="D15" s="7" t="s">
        <v>92</v>
      </c>
      <c r="E15" s="7"/>
      <c r="F15" s="7" t="s">
        <v>93</v>
      </c>
      <c r="G15" s="7"/>
      <c r="H15" s="2" t="s">
        <v>94</v>
      </c>
      <c r="I15" s="2"/>
      <c r="J15" s="2" t="s">
        <v>95</v>
      </c>
      <c r="K15" s="2"/>
      <c r="L15" s="38" t="s">
        <v>99</v>
      </c>
      <c r="M15" s="38"/>
      <c r="N15" s="62" t="s">
        <v>98</v>
      </c>
      <c r="O15" s="62"/>
    </row>
    <row r="16" ht="21" spans="1:15">
      <c r="A16" s="2"/>
      <c r="B16" s="2"/>
      <c r="C16" s="2"/>
      <c r="D16" s="8" t="s">
        <v>119</v>
      </c>
      <c r="E16" s="8" t="s">
        <v>120</v>
      </c>
      <c r="F16" s="8" t="s">
        <v>119</v>
      </c>
      <c r="G16" s="8" t="s">
        <v>120</v>
      </c>
      <c r="H16" s="8" t="s">
        <v>119</v>
      </c>
      <c r="I16" s="8" t="s">
        <v>120</v>
      </c>
      <c r="J16" s="2" t="s">
        <v>119</v>
      </c>
      <c r="K16" s="59" t="s">
        <v>120</v>
      </c>
      <c r="L16" s="63" t="s">
        <v>119</v>
      </c>
      <c r="M16" s="63" t="s">
        <v>120</v>
      </c>
      <c r="N16" s="64" t="s">
        <v>119</v>
      </c>
      <c r="O16" s="64" t="s">
        <v>120</v>
      </c>
    </row>
    <row r="17" spans="1:15">
      <c r="A17" s="3" t="s">
        <v>101</v>
      </c>
      <c r="B17" s="3">
        <v>15</v>
      </c>
      <c r="C17" s="3">
        <v>52</v>
      </c>
      <c r="D17" s="57">
        <v>0.5</v>
      </c>
      <c r="E17" s="57">
        <v>0.9</v>
      </c>
      <c r="F17" s="55">
        <v>1</v>
      </c>
      <c r="G17" s="55">
        <v>1.6</v>
      </c>
      <c r="H17" s="55">
        <v>0.2</v>
      </c>
      <c r="I17" s="55">
        <v>0.4</v>
      </c>
      <c r="J17" s="55">
        <v>0.13</v>
      </c>
      <c r="K17" s="60">
        <v>0.24</v>
      </c>
      <c r="L17" s="67">
        <f t="shared" ref="L17:M19" si="1">AVERAGE(D17,F17,H17,J17)</f>
        <v>0.4575</v>
      </c>
      <c r="M17" s="67">
        <f t="shared" si="1"/>
        <v>0.785</v>
      </c>
      <c r="N17" s="72">
        <f t="shared" ref="N17:O19" si="2">AVERAGE(D17,F17)</f>
        <v>0.75</v>
      </c>
      <c r="O17" s="72">
        <f t="shared" si="2"/>
        <v>1.25</v>
      </c>
    </row>
    <row r="18" spans="1:15">
      <c r="A18" s="3"/>
      <c r="B18" s="3"/>
      <c r="C18" s="3">
        <v>104</v>
      </c>
      <c r="D18" s="57">
        <v>0.3</v>
      </c>
      <c r="E18" s="57">
        <v>0.7</v>
      </c>
      <c r="F18" s="55">
        <v>0.9</v>
      </c>
      <c r="G18" s="55">
        <v>1.4</v>
      </c>
      <c r="H18" s="55">
        <v>0.2</v>
      </c>
      <c r="I18" s="55">
        <v>0.3</v>
      </c>
      <c r="J18" s="60">
        <v>0.1</v>
      </c>
      <c r="K18" s="60">
        <v>0.17</v>
      </c>
      <c r="L18" s="67">
        <f t="shared" si="1"/>
        <v>0.375</v>
      </c>
      <c r="M18" s="67">
        <f t="shared" si="1"/>
        <v>0.6425</v>
      </c>
      <c r="N18" s="72">
        <f t="shared" si="2"/>
        <v>0.6</v>
      </c>
      <c r="O18" s="72">
        <f t="shared" si="2"/>
        <v>1.05</v>
      </c>
    </row>
    <row r="19" spans="1:15">
      <c r="A19" s="3"/>
      <c r="B19" s="3">
        <v>30</v>
      </c>
      <c r="C19" s="3">
        <v>48</v>
      </c>
      <c r="D19" s="58">
        <v>0.5</v>
      </c>
      <c r="E19" s="58">
        <v>0.9</v>
      </c>
      <c r="F19" s="55">
        <v>1</v>
      </c>
      <c r="G19" s="55">
        <v>2</v>
      </c>
      <c r="H19" s="55">
        <v>0.2</v>
      </c>
      <c r="I19" s="55">
        <v>0.4</v>
      </c>
      <c r="J19" s="55">
        <v>0.15</v>
      </c>
      <c r="K19" s="60">
        <v>0.24</v>
      </c>
      <c r="L19" s="67">
        <f t="shared" si="1"/>
        <v>0.4625</v>
      </c>
      <c r="M19" s="67">
        <f t="shared" si="1"/>
        <v>0.885</v>
      </c>
      <c r="N19" s="72">
        <f t="shared" si="2"/>
        <v>0.75</v>
      </c>
      <c r="O19" s="72">
        <f t="shared" si="2"/>
        <v>1.45</v>
      </c>
    </row>
  </sheetData>
  <mergeCells count="40">
    <mergeCell ref="A1:K1"/>
    <mergeCell ref="Q1:AC1"/>
    <mergeCell ref="D2:K2"/>
    <mergeCell ref="T2:AC2"/>
    <mergeCell ref="D3:E3"/>
    <mergeCell ref="F3:G3"/>
    <mergeCell ref="H3:I3"/>
    <mergeCell ref="J3:K3"/>
    <mergeCell ref="L3:M3"/>
    <mergeCell ref="T3:U3"/>
    <mergeCell ref="V3:W3"/>
    <mergeCell ref="X3:Y3"/>
    <mergeCell ref="Z3:AA3"/>
    <mergeCell ref="AB3:AC3"/>
    <mergeCell ref="AD3:AE3"/>
    <mergeCell ref="A13:M13"/>
    <mergeCell ref="D14:M14"/>
    <mergeCell ref="D15:E15"/>
    <mergeCell ref="F15:G15"/>
    <mergeCell ref="H15:I15"/>
    <mergeCell ref="J15:K15"/>
    <mergeCell ref="L15:M15"/>
    <mergeCell ref="N15:O15"/>
    <mergeCell ref="A2:A4"/>
    <mergeCell ref="A5:A10"/>
    <mergeCell ref="A14:A16"/>
    <mergeCell ref="A17:A19"/>
    <mergeCell ref="B2:B4"/>
    <mergeCell ref="B5:B7"/>
    <mergeCell ref="B8:B9"/>
    <mergeCell ref="B14:B16"/>
    <mergeCell ref="B17:B18"/>
    <mergeCell ref="C2:C4"/>
    <mergeCell ref="C14:C16"/>
    <mergeCell ref="Q2:Q4"/>
    <mergeCell ref="Q5:Q10"/>
    <mergeCell ref="R2:R4"/>
    <mergeCell ref="R5:R7"/>
    <mergeCell ref="R8:R9"/>
    <mergeCell ref="S2:S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50" zoomScaleNormal="50" workbookViewId="0">
      <selection activeCell="J17" sqref="J17"/>
    </sheetView>
  </sheetViews>
  <sheetFormatPr defaultColWidth="11.7109375" defaultRowHeight="20.4"/>
  <cols>
    <col min="1" max="6" width="11.7109375" style="6"/>
    <col min="7" max="7" width="10.7109375" style="6" customWidth="1"/>
    <col min="8" max="16365" width="11.7109375" style="6"/>
    <col min="16366" max="16384" width="11.7109375" style="40"/>
  </cols>
  <sheetData>
    <row r="1" s="6" customFormat="1" spans="1:9">
      <c r="A1" s="41" t="s">
        <v>129</v>
      </c>
      <c r="B1" s="41"/>
      <c r="C1" s="41"/>
      <c r="D1" s="41"/>
      <c r="E1" s="41"/>
      <c r="F1" s="41"/>
      <c r="G1" s="41"/>
      <c r="H1" s="41"/>
      <c r="I1" s="41"/>
    </row>
    <row r="2" s="6" customFormat="1" spans="1:9">
      <c r="A2" s="2" t="s">
        <v>88</v>
      </c>
      <c r="B2" s="2" t="s">
        <v>89</v>
      </c>
      <c r="C2" s="2" t="s">
        <v>90</v>
      </c>
      <c r="D2" s="2" t="s">
        <v>127</v>
      </c>
      <c r="E2" s="2"/>
      <c r="F2" s="2"/>
      <c r="G2" s="2"/>
      <c r="H2" s="2"/>
      <c r="I2" s="2"/>
    </row>
    <row r="3" s="6" customFormat="1" spans="1:11">
      <c r="A3" s="2"/>
      <c r="B3" s="2"/>
      <c r="C3" s="2"/>
      <c r="D3" s="7" t="s">
        <v>93</v>
      </c>
      <c r="E3" s="7"/>
      <c r="F3" s="2" t="s">
        <v>94</v>
      </c>
      <c r="G3" s="2"/>
      <c r="H3" s="46" t="s">
        <v>99</v>
      </c>
      <c r="I3" s="46"/>
      <c r="J3" s="51" t="s">
        <v>98</v>
      </c>
      <c r="K3" s="51"/>
    </row>
    <row r="4" s="6" customFormat="1" spans="1:11">
      <c r="A4" s="2"/>
      <c r="B4" s="2"/>
      <c r="C4" s="2"/>
      <c r="D4" s="8" t="s">
        <v>115</v>
      </c>
      <c r="E4" s="8" t="s">
        <v>117</v>
      </c>
      <c r="F4" s="8" t="s">
        <v>115</v>
      </c>
      <c r="G4" s="8" t="s">
        <v>117</v>
      </c>
      <c r="H4" s="17" t="s">
        <v>115</v>
      </c>
      <c r="I4" s="17" t="s">
        <v>117</v>
      </c>
      <c r="J4" s="23" t="s">
        <v>115</v>
      </c>
      <c r="K4" s="23" t="s">
        <v>117</v>
      </c>
    </row>
    <row r="5" s="6" customFormat="1" spans="1:11">
      <c r="A5" s="3" t="s">
        <v>101</v>
      </c>
      <c r="B5" s="3">
        <v>15</v>
      </c>
      <c r="C5" s="3">
        <v>24</v>
      </c>
      <c r="D5" s="42">
        <v>1.4</v>
      </c>
      <c r="E5" s="43">
        <v>2.8</v>
      </c>
      <c r="F5" s="45">
        <v>0.3</v>
      </c>
      <c r="G5" s="45">
        <v>0.6</v>
      </c>
      <c r="H5" s="47">
        <f t="shared" ref="H5:I10" si="0">AVERAGE(D5,F5)</f>
        <v>0.85</v>
      </c>
      <c r="I5" s="47">
        <f t="shared" si="0"/>
        <v>1.7</v>
      </c>
      <c r="J5" s="52">
        <f>AVERAGE(D5,F5)</f>
        <v>0.85</v>
      </c>
      <c r="K5" s="52">
        <f>AVERAGE(E5,G5)</f>
        <v>1.7</v>
      </c>
    </row>
    <row r="6" s="6" customFormat="1" spans="1:11">
      <c r="A6" s="3"/>
      <c r="B6" s="3"/>
      <c r="C6" s="3">
        <v>52</v>
      </c>
      <c r="D6" s="42">
        <v>1.2</v>
      </c>
      <c r="E6" s="43">
        <v>1.9</v>
      </c>
      <c r="F6" s="45">
        <v>0.3</v>
      </c>
      <c r="G6" s="45">
        <v>0.6</v>
      </c>
      <c r="H6" s="47">
        <f t="shared" si="0"/>
        <v>0.75</v>
      </c>
      <c r="I6" s="47">
        <f t="shared" si="0"/>
        <v>1.25</v>
      </c>
      <c r="J6" s="52">
        <f t="shared" ref="J6:J10" si="1">AVERAGE(D6,F6)</f>
        <v>0.75</v>
      </c>
      <c r="K6" s="52">
        <f t="shared" ref="K6:K10" si="2">AVERAGE(E6,G6)</f>
        <v>1.25</v>
      </c>
    </row>
    <row r="7" s="6" customFormat="1" spans="1:11">
      <c r="A7" s="3"/>
      <c r="B7" s="3"/>
      <c r="C7" s="3">
        <v>104</v>
      </c>
      <c r="D7" s="42">
        <v>1</v>
      </c>
      <c r="E7" s="43">
        <v>1.3</v>
      </c>
      <c r="F7" s="45">
        <v>0.2</v>
      </c>
      <c r="G7" s="45">
        <v>0.4</v>
      </c>
      <c r="H7" s="47">
        <f t="shared" si="0"/>
        <v>0.6</v>
      </c>
      <c r="I7" s="47">
        <f t="shared" si="0"/>
        <v>0.85</v>
      </c>
      <c r="J7" s="52">
        <f t="shared" si="1"/>
        <v>0.6</v>
      </c>
      <c r="K7" s="52">
        <f t="shared" si="2"/>
        <v>0.85</v>
      </c>
    </row>
    <row r="8" s="6" customFormat="1" spans="1:11">
      <c r="A8" s="3"/>
      <c r="B8" s="3">
        <v>30</v>
      </c>
      <c r="C8" s="3">
        <v>24</v>
      </c>
      <c r="D8" s="42">
        <v>1.3</v>
      </c>
      <c r="E8" s="43">
        <v>2.8</v>
      </c>
      <c r="F8" s="45">
        <v>0.2</v>
      </c>
      <c r="G8" s="45">
        <v>0.5</v>
      </c>
      <c r="H8" s="47">
        <f t="shared" si="0"/>
        <v>0.75</v>
      </c>
      <c r="I8" s="47">
        <f t="shared" si="0"/>
        <v>1.65</v>
      </c>
      <c r="J8" s="52">
        <f t="shared" si="1"/>
        <v>0.75</v>
      </c>
      <c r="K8" s="52">
        <f t="shared" si="2"/>
        <v>1.65</v>
      </c>
    </row>
    <row r="9" s="6" customFormat="1" spans="1:11">
      <c r="A9" s="3"/>
      <c r="B9" s="3"/>
      <c r="C9" s="3">
        <v>48</v>
      </c>
      <c r="D9" s="42">
        <v>1.1</v>
      </c>
      <c r="E9" s="43">
        <v>1.8</v>
      </c>
      <c r="F9" s="45">
        <v>0.3</v>
      </c>
      <c r="G9" s="45">
        <v>0.6</v>
      </c>
      <c r="H9" s="47">
        <f t="shared" si="0"/>
        <v>0.7</v>
      </c>
      <c r="I9" s="47">
        <f t="shared" si="0"/>
        <v>1.2</v>
      </c>
      <c r="J9" s="52">
        <f t="shared" si="1"/>
        <v>0.7</v>
      </c>
      <c r="K9" s="52">
        <f t="shared" si="2"/>
        <v>1.2</v>
      </c>
    </row>
    <row r="10" s="6" customFormat="1" spans="1:11">
      <c r="A10" s="3"/>
      <c r="B10" s="3">
        <v>60</v>
      </c>
      <c r="C10" s="3">
        <v>24</v>
      </c>
      <c r="D10" s="43">
        <v>1.3</v>
      </c>
      <c r="E10" s="43">
        <v>2.8</v>
      </c>
      <c r="F10" s="45">
        <v>0.8</v>
      </c>
      <c r="G10" s="45">
        <v>0.4</v>
      </c>
      <c r="H10" s="47">
        <f t="shared" si="0"/>
        <v>1.05</v>
      </c>
      <c r="I10" s="47">
        <f t="shared" si="0"/>
        <v>1.6</v>
      </c>
      <c r="J10" s="52">
        <f t="shared" si="1"/>
        <v>1.05</v>
      </c>
      <c r="K10" s="52">
        <f t="shared" si="2"/>
        <v>1.6</v>
      </c>
    </row>
    <row r="11" s="6" customFormat="1" spans="1:7">
      <c r="A11" s="44"/>
      <c r="B11" s="44"/>
      <c r="C11" s="44"/>
      <c r="D11" s="44"/>
      <c r="E11" s="44"/>
      <c r="F11" s="44"/>
      <c r="G11" s="44"/>
    </row>
    <row r="12" s="6" customFormat="1" spans="1:7">
      <c r="A12" s="44"/>
      <c r="B12" s="44"/>
      <c r="C12" s="44"/>
      <c r="D12" s="44"/>
      <c r="E12" s="44"/>
      <c r="F12" s="44"/>
      <c r="G12" s="44"/>
    </row>
    <row r="13" s="6" customFormat="1" spans="1:9">
      <c r="A13" s="41" t="s">
        <v>130</v>
      </c>
      <c r="B13" s="41"/>
      <c r="C13" s="41"/>
      <c r="D13" s="41"/>
      <c r="E13" s="41"/>
      <c r="F13" s="41"/>
      <c r="G13" s="41"/>
      <c r="H13" s="41"/>
      <c r="I13" s="41"/>
    </row>
    <row r="14" s="6" customFormat="1" spans="1:9">
      <c r="A14" s="2" t="s">
        <v>88</v>
      </c>
      <c r="B14" s="2" t="s">
        <v>89</v>
      </c>
      <c r="C14" s="2" t="s">
        <v>90</v>
      </c>
      <c r="D14" s="2" t="s">
        <v>127</v>
      </c>
      <c r="E14" s="2"/>
      <c r="F14" s="2"/>
      <c r="G14" s="2"/>
      <c r="H14" s="2"/>
      <c r="I14" s="2"/>
    </row>
    <row r="15" s="6" customFormat="1" ht="18.95" customHeight="1" spans="1:11">
      <c r="A15" s="2"/>
      <c r="B15" s="2"/>
      <c r="C15" s="2"/>
      <c r="D15" s="7" t="s">
        <v>93</v>
      </c>
      <c r="E15" s="7"/>
      <c r="F15" s="2" t="s">
        <v>94</v>
      </c>
      <c r="G15" s="2"/>
      <c r="H15" s="48" t="s">
        <v>99</v>
      </c>
      <c r="I15" s="48"/>
      <c r="J15" s="51" t="s">
        <v>98</v>
      </c>
      <c r="K15" s="51"/>
    </row>
    <row r="16" s="6" customFormat="1" spans="1:11">
      <c r="A16" s="2"/>
      <c r="B16" s="2"/>
      <c r="C16" s="2"/>
      <c r="D16" s="8" t="s">
        <v>119</v>
      </c>
      <c r="E16" s="8" t="s">
        <v>120</v>
      </c>
      <c r="F16" s="8" t="s">
        <v>119</v>
      </c>
      <c r="G16" s="8" t="s">
        <v>120</v>
      </c>
      <c r="H16" s="26" t="s">
        <v>119</v>
      </c>
      <c r="I16" s="26" t="s">
        <v>120</v>
      </c>
      <c r="J16" s="23" t="s">
        <v>119</v>
      </c>
      <c r="K16" s="23" t="s">
        <v>120</v>
      </c>
    </row>
    <row r="17" s="6" customFormat="1" spans="1:11">
      <c r="A17" s="3" t="s">
        <v>101</v>
      </c>
      <c r="B17" s="3">
        <v>15</v>
      </c>
      <c r="C17" s="3">
        <v>52</v>
      </c>
      <c r="D17" s="45">
        <v>1.4</v>
      </c>
      <c r="E17" s="49">
        <v>1.8</v>
      </c>
      <c r="F17" s="45">
        <v>0.5</v>
      </c>
      <c r="G17" s="45">
        <v>0.8</v>
      </c>
      <c r="H17" s="50">
        <f>AVERAGE(D17,F17)</f>
        <v>0.95</v>
      </c>
      <c r="I17" s="50">
        <f t="shared" ref="H17:I19" si="3">AVERAGE(E17,G17)</f>
        <v>1.3</v>
      </c>
      <c r="J17" s="52">
        <f>AVERAGE(D17,F17)</f>
        <v>0.95</v>
      </c>
      <c r="K17" s="52">
        <f>AVERAGE(E17,G17)</f>
        <v>1.3</v>
      </c>
    </row>
    <row r="18" s="6" customFormat="1" spans="1:11">
      <c r="A18" s="3"/>
      <c r="B18" s="3"/>
      <c r="C18" s="3">
        <v>104</v>
      </c>
      <c r="D18" s="45">
        <v>1.1</v>
      </c>
      <c r="E18" s="49">
        <v>1.5</v>
      </c>
      <c r="F18" s="45">
        <v>0.4</v>
      </c>
      <c r="G18" s="45">
        <v>0.6</v>
      </c>
      <c r="H18" s="50">
        <f t="shared" si="3"/>
        <v>0.75</v>
      </c>
      <c r="I18" s="50">
        <f t="shared" si="3"/>
        <v>1.05</v>
      </c>
      <c r="J18" s="52">
        <f t="shared" ref="J18:J19" si="4">AVERAGE(D18,F18)</f>
        <v>0.75</v>
      </c>
      <c r="K18" s="52">
        <f t="shared" ref="K18:K19" si="5">AVERAGE(E18,G18)</f>
        <v>1.05</v>
      </c>
    </row>
    <row r="19" s="6" customFormat="1" spans="1:11">
      <c r="A19" s="3"/>
      <c r="B19" s="3">
        <v>30</v>
      </c>
      <c r="C19" s="3">
        <v>48</v>
      </c>
      <c r="D19" s="45">
        <v>1.2</v>
      </c>
      <c r="E19" s="49">
        <v>1.8</v>
      </c>
      <c r="F19" s="45">
        <v>0.4</v>
      </c>
      <c r="G19" s="45">
        <v>0.8</v>
      </c>
      <c r="H19" s="50">
        <f t="shared" si="3"/>
        <v>0.8</v>
      </c>
      <c r="I19" s="50">
        <f t="shared" si="3"/>
        <v>1.3</v>
      </c>
      <c r="J19" s="52">
        <f t="shared" si="4"/>
        <v>0.8</v>
      </c>
      <c r="K19" s="52">
        <f t="shared" si="5"/>
        <v>1.3</v>
      </c>
    </row>
    <row r="20" s="6" customFormat="1"/>
    <row r="21" s="6" customFormat="1"/>
    <row r="22" s="6" customFormat="1"/>
    <row r="23" s="6" customFormat="1"/>
    <row r="24" s="6" customFormat="1"/>
    <row r="25" s="6" customFormat="1"/>
    <row r="26" s="6" customFormat="1"/>
    <row r="27" s="6" customFormat="1"/>
    <row r="28" s="6" customFormat="1"/>
    <row r="29" s="6" customFormat="1"/>
    <row r="30" s="6" customFormat="1"/>
    <row r="31" s="6" customFormat="1"/>
  </sheetData>
  <mergeCells count="23">
    <mergeCell ref="A1:I1"/>
    <mergeCell ref="D2:I2"/>
    <mergeCell ref="D3:E3"/>
    <mergeCell ref="F3:G3"/>
    <mergeCell ref="H3:I3"/>
    <mergeCell ref="J3:K3"/>
    <mergeCell ref="A13:I13"/>
    <mergeCell ref="D14:I14"/>
    <mergeCell ref="D15:E15"/>
    <mergeCell ref="F15:G15"/>
    <mergeCell ref="H15:I15"/>
    <mergeCell ref="J15:K15"/>
    <mergeCell ref="A2:A4"/>
    <mergeCell ref="A5:A10"/>
    <mergeCell ref="A14:A16"/>
    <mergeCell ref="A17:A19"/>
    <mergeCell ref="B2:B4"/>
    <mergeCell ref="B5:B7"/>
    <mergeCell ref="B8:B9"/>
    <mergeCell ref="B14:B16"/>
    <mergeCell ref="B17:B18"/>
    <mergeCell ref="C2:C4"/>
    <mergeCell ref="C14:C1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zoomScale="40" zoomScaleNormal="40" workbookViewId="0">
      <selection activeCell="V7" sqref="V7"/>
    </sheetView>
  </sheetViews>
  <sheetFormatPr defaultColWidth="9" defaultRowHeight="16.8"/>
  <cols>
    <col min="2" max="2" width="10.7109375" customWidth="1"/>
    <col min="3" max="3" width="21.7109375" customWidth="1"/>
    <col min="4" max="4" width="24.4296875" customWidth="1"/>
    <col min="5" max="5" width="16.7109375" customWidth="1"/>
    <col min="6" max="6" width="15.7109375" customWidth="1"/>
    <col min="7" max="7" width="16.7109375" customWidth="1"/>
    <col min="8" max="8" width="15.7109375" customWidth="1"/>
    <col min="9" max="10" width="16.7109375" customWidth="1"/>
    <col min="11" max="11" width="20" customWidth="1"/>
    <col min="12" max="12" width="15.7109375" customWidth="1"/>
    <col min="13" max="13" width="16.7109375" customWidth="1"/>
    <col min="14" max="14" width="10.7109375" customWidth="1"/>
    <col min="15" max="15" width="21.7109375" customWidth="1"/>
    <col min="16" max="16" width="24.4296875" customWidth="1"/>
    <col min="17" max="17" width="16.7109375" customWidth="1"/>
    <col min="18" max="18" width="15.7109375" customWidth="1"/>
    <col min="19" max="19" width="16.7109375" customWidth="1"/>
    <col min="20" max="21" width="15.7109375" customWidth="1"/>
    <col min="22" max="22" width="21" customWidth="1"/>
  </cols>
  <sheetData>
    <row r="1" ht="20.4" spans="1:21">
      <c r="A1" s="1" t="s">
        <v>103</v>
      </c>
      <c r="B1" s="1"/>
      <c r="C1" s="1"/>
      <c r="D1" s="1"/>
      <c r="E1" s="1"/>
      <c r="F1" s="1"/>
      <c r="G1" s="1"/>
      <c r="H1" s="1"/>
      <c r="I1" s="1"/>
      <c r="J1" s="1"/>
      <c r="K1" s="20"/>
      <c r="M1" s="1" t="s">
        <v>131</v>
      </c>
      <c r="N1" s="1"/>
      <c r="O1" s="1"/>
      <c r="P1" s="1"/>
      <c r="Q1" s="1"/>
      <c r="R1" s="1"/>
      <c r="S1" s="1"/>
      <c r="T1" s="1"/>
      <c r="U1" s="1"/>
    </row>
    <row r="2" ht="20.4" spans="1:21">
      <c r="A2" s="2" t="s">
        <v>88</v>
      </c>
      <c r="B2" s="2" t="s">
        <v>89</v>
      </c>
      <c r="C2" s="2" t="s">
        <v>105</v>
      </c>
      <c r="D2" s="2" t="s">
        <v>106</v>
      </c>
      <c r="E2" s="2" t="s">
        <v>91</v>
      </c>
      <c r="F2" s="2"/>
      <c r="G2" s="2"/>
      <c r="H2" s="2"/>
      <c r="I2" s="2"/>
      <c r="J2" s="2"/>
      <c r="K2" s="21"/>
      <c r="M2" s="2" t="s">
        <v>88</v>
      </c>
      <c r="N2" s="2" t="s">
        <v>89</v>
      </c>
      <c r="O2" s="2" t="s">
        <v>105</v>
      </c>
      <c r="P2" s="2" t="s">
        <v>106</v>
      </c>
      <c r="Q2" s="2" t="s">
        <v>91</v>
      </c>
      <c r="R2" s="2"/>
      <c r="S2" s="2"/>
      <c r="T2" s="2"/>
      <c r="U2" s="2"/>
    </row>
    <row r="3" ht="21" spans="1:22">
      <c r="A3" s="2"/>
      <c r="B3" s="2"/>
      <c r="C3" s="2"/>
      <c r="D3" s="2"/>
      <c r="E3" s="7" t="s">
        <v>94</v>
      </c>
      <c r="F3" s="7" t="s">
        <v>95</v>
      </c>
      <c r="G3" s="2" t="s">
        <v>93</v>
      </c>
      <c r="H3" s="7" t="s">
        <v>96</v>
      </c>
      <c r="I3" s="2" t="s">
        <v>92</v>
      </c>
      <c r="J3" s="16" t="s">
        <v>99</v>
      </c>
      <c r="K3" s="33" t="s">
        <v>98</v>
      </c>
      <c r="M3" s="2"/>
      <c r="N3" s="2"/>
      <c r="O3" s="2"/>
      <c r="P3" s="2"/>
      <c r="Q3" s="7" t="s">
        <v>94</v>
      </c>
      <c r="R3" s="7" t="s">
        <v>95</v>
      </c>
      <c r="S3" s="2" t="s">
        <v>93</v>
      </c>
      <c r="T3" s="7" t="s">
        <v>96</v>
      </c>
      <c r="U3" s="38" t="s">
        <v>99</v>
      </c>
      <c r="V3" s="33" t="s">
        <v>98</v>
      </c>
    </row>
    <row r="4" ht="20.4" spans="1:22">
      <c r="A4" s="2"/>
      <c r="B4" s="2"/>
      <c r="C4" s="2"/>
      <c r="D4" s="2"/>
      <c r="E4" s="7" t="s">
        <v>100</v>
      </c>
      <c r="F4" s="7" t="s">
        <v>100</v>
      </c>
      <c r="G4" s="7" t="s">
        <v>100</v>
      </c>
      <c r="H4" s="7" t="s">
        <v>100</v>
      </c>
      <c r="I4" s="7" t="s">
        <v>100</v>
      </c>
      <c r="J4" s="34" t="s">
        <v>100</v>
      </c>
      <c r="K4" s="35" t="s">
        <v>100</v>
      </c>
      <c r="M4" s="2"/>
      <c r="N4" s="2"/>
      <c r="O4" s="2"/>
      <c r="P4" s="2"/>
      <c r="Q4" s="7" t="s">
        <v>100</v>
      </c>
      <c r="R4" s="7" t="s">
        <v>100</v>
      </c>
      <c r="S4" s="7" t="s">
        <v>100</v>
      </c>
      <c r="T4" s="7" t="s">
        <v>100</v>
      </c>
      <c r="U4" s="34" t="s">
        <v>100</v>
      </c>
      <c r="V4" s="35" t="s">
        <v>100</v>
      </c>
    </row>
    <row r="5" ht="20.4" spans="1:22">
      <c r="A5" s="3" t="s">
        <v>101</v>
      </c>
      <c r="B5" s="3">
        <v>15</v>
      </c>
      <c r="C5" s="3">
        <v>52</v>
      </c>
      <c r="D5" s="31" t="s">
        <v>108</v>
      </c>
      <c r="E5" s="32">
        <v>3</v>
      </c>
      <c r="F5" s="32">
        <v>26</v>
      </c>
      <c r="G5" s="3">
        <v>43</v>
      </c>
      <c r="H5" s="32">
        <v>16</v>
      </c>
      <c r="I5" s="32">
        <v>56</v>
      </c>
      <c r="J5" s="36">
        <f>AVERAGE(E5:I5)</f>
        <v>28.8</v>
      </c>
      <c r="K5" s="37">
        <f>AVERAGE(G5,I5)</f>
        <v>49.5</v>
      </c>
      <c r="M5" s="3" t="s">
        <v>101</v>
      </c>
      <c r="N5" s="3">
        <v>15</v>
      </c>
      <c r="O5" s="3">
        <v>52</v>
      </c>
      <c r="P5" s="31" t="s">
        <v>108</v>
      </c>
      <c r="Q5" s="32">
        <v>44</v>
      </c>
      <c r="R5" s="32">
        <v>24</v>
      </c>
      <c r="S5" s="3">
        <v>45</v>
      </c>
      <c r="T5" s="32">
        <v>32</v>
      </c>
      <c r="U5" s="39">
        <f>AVERAGE(Q5:T5)</f>
        <v>36.25</v>
      </c>
      <c r="V5" s="22">
        <f>AVERAGE(Q5:T5)</f>
        <v>36.25</v>
      </c>
    </row>
    <row r="6" ht="20.4" spans="1:22">
      <c r="A6" s="3"/>
      <c r="B6" s="3">
        <v>30</v>
      </c>
      <c r="C6" s="3">
        <v>48</v>
      </c>
      <c r="D6" s="31" t="s">
        <v>110</v>
      </c>
      <c r="E6" s="32">
        <v>2</v>
      </c>
      <c r="F6" s="32">
        <v>4</v>
      </c>
      <c r="G6" s="3">
        <v>21</v>
      </c>
      <c r="H6" s="32">
        <v>8</v>
      </c>
      <c r="I6" s="32">
        <v>30</v>
      </c>
      <c r="J6" s="36">
        <f>AVERAGE(E6:I6)</f>
        <v>13</v>
      </c>
      <c r="K6" s="37">
        <f t="shared" ref="K6:K7" si="0">AVERAGE(G6,I6)</f>
        <v>25.5</v>
      </c>
      <c r="M6" s="3"/>
      <c r="N6" s="3">
        <v>30</v>
      </c>
      <c r="O6" s="3">
        <v>48</v>
      </c>
      <c r="P6" s="31" t="s">
        <v>110</v>
      </c>
      <c r="Q6" s="32">
        <v>25</v>
      </c>
      <c r="R6" s="32">
        <v>3</v>
      </c>
      <c r="S6" s="3">
        <v>26</v>
      </c>
      <c r="T6" s="32">
        <v>16</v>
      </c>
      <c r="U6" s="39">
        <f>AVERAGE(Q6:T6)</f>
        <v>17.5</v>
      </c>
      <c r="V6" s="22">
        <f>AVERAGE(Q6,S6,T6)</f>
        <v>22.3333333333333</v>
      </c>
    </row>
    <row r="7" ht="20.4" spans="1:22">
      <c r="A7" s="3"/>
      <c r="B7" s="3">
        <v>60</v>
      </c>
      <c r="C7" s="3">
        <v>24</v>
      </c>
      <c r="D7" s="31" t="s">
        <v>110</v>
      </c>
      <c r="E7" s="32">
        <v>3</v>
      </c>
      <c r="F7" s="32">
        <v>4</v>
      </c>
      <c r="G7" s="3">
        <v>25</v>
      </c>
      <c r="H7" s="32">
        <v>8</v>
      </c>
      <c r="I7" s="32">
        <v>28</v>
      </c>
      <c r="J7" s="36">
        <f>AVERAGE(E7:I7)</f>
        <v>13.6</v>
      </c>
      <c r="K7" s="37">
        <f t="shared" si="0"/>
        <v>26.5</v>
      </c>
      <c r="M7" s="3"/>
      <c r="N7" s="3">
        <v>60</v>
      </c>
      <c r="O7" s="3">
        <v>24</v>
      </c>
      <c r="P7" s="31" t="s">
        <v>110</v>
      </c>
      <c r="Q7" s="32">
        <v>26</v>
      </c>
      <c r="R7" s="32">
        <v>3</v>
      </c>
      <c r="S7" s="3">
        <v>44</v>
      </c>
      <c r="T7" s="32">
        <v>16</v>
      </c>
      <c r="U7" s="39">
        <f>AVERAGE(Q7:T7)</f>
        <v>22.25</v>
      </c>
      <c r="V7" s="22">
        <f>AVERAGE(Q7,S7,T7)</f>
        <v>28.6666666666667</v>
      </c>
    </row>
    <row r="10" ht="20.4" spans="1:11">
      <c r="A10" s="1" t="s">
        <v>112</v>
      </c>
      <c r="B10" s="1"/>
      <c r="C10" s="1"/>
      <c r="D10" s="1"/>
      <c r="E10" s="1"/>
      <c r="F10" s="1"/>
      <c r="G10" s="1"/>
      <c r="H10" s="1"/>
      <c r="I10" s="1"/>
      <c r="J10" s="1"/>
      <c r="K10" s="20"/>
    </row>
    <row r="11" ht="20.4" spans="1:11">
      <c r="A11" s="2" t="s">
        <v>88</v>
      </c>
      <c r="B11" s="2" t="s">
        <v>89</v>
      </c>
      <c r="C11" s="2" t="s">
        <v>105</v>
      </c>
      <c r="D11" s="2" t="s">
        <v>106</v>
      </c>
      <c r="E11" s="2" t="s">
        <v>91</v>
      </c>
      <c r="F11" s="2"/>
      <c r="G11" s="2"/>
      <c r="H11" s="2"/>
      <c r="I11" s="2"/>
      <c r="J11" s="2"/>
      <c r="K11" s="21"/>
    </row>
    <row r="12" ht="21" spans="1:11">
      <c r="A12" s="2"/>
      <c r="B12" s="2"/>
      <c r="C12" s="2"/>
      <c r="D12" s="2"/>
      <c r="E12" s="7" t="s">
        <v>94</v>
      </c>
      <c r="F12" s="7" t="s">
        <v>95</v>
      </c>
      <c r="G12" s="2" t="s">
        <v>93</v>
      </c>
      <c r="H12" s="7" t="s">
        <v>96</v>
      </c>
      <c r="I12" s="2" t="s">
        <v>92</v>
      </c>
      <c r="J12" s="34" t="s">
        <v>99</v>
      </c>
      <c r="K12" s="33" t="s">
        <v>98</v>
      </c>
    </row>
    <row r="13" ht="20.4" spans="1:11">
      <c r="A13" s="2"/>
      <c r="B13" s="2"/>
      <c r="C13" s="2"/>
      <c r="D13" s="2"/>
      <c r="E13" s="7" t="s">
        <v>100</v>
      </c>
      <c r="F13" s="7" t="s">
        <v>100</v>
      </c>
      <c r="G13" s="7" t="s">
        <v>100</v>
      </c>
      <c r="H13" s="7" t="s">
        <v>100</v>
      </c>
      <c r="I13" s="7" t="s">
        <v>100</v>
      </c>
      <c r="J13" s="34" t="s">
        <v>100</v>
      </c>
      <c r="K13" s="35" t="s">
        <v>100</v>
      </c>
    </row>
    <row r="14" ht="20.4" spans="1:11">
      <c r="A14" s="3" t="s">
        <v>101</v>
      </c>
      <c r="B14" s="3">
        <v>15</v>
      </c>
      <c r="C14" s="3">
        <v>52</v>
      </c>
      <c r="D14" s="31" t="s">
        <v>108</v>
      </c>
      <c r="E14" s="32">
        <v>3</v>
      </c>
      <c r="F14" s="32">
        <v>26</v>
      </c>
      <c r="G14" s="3">
        <v>37</v>
      </c>
      <c r="H14" s="32">
        <v>32</v>
      </c>
      <c r="I14" s="32">
        <v>37</v>
      </c>
      <c r="J14" s="36">
        <f>AVERAGE(E14:I14)</f>
        <v>27</v>
      </c>
      <c r="K14" s="37">
        <f>AVERAGE(F14,G14,H14,I14)</f>
        <v>33</v>
      </c>
    </row>
    <row r="15" ht="20.4" spans="1:11">
      <c r="A15" s="3"/>
      <c r="B15" s="3">
        <v>30</v>
      </c>
      <c r="C15" s="3">
        <v>48</v>
      </c>
      <c r="D15" s="31" t="s">
        <v>110</v>
      </c>
      <c r="E15" s="32">
        <v>2</v>
      </c>
      <c r="F15" s="32">
        <v>4</v>
      </c>
      <c r="G15" s="3">
        <v>21</v>
      </c>
      <c r="H15" s="32">
        <v>16</v>
      </c>
      <c r="I15" s="32">
        <v>18</v>
      </c>
      <c r="J15" s="36">
        <f>AVERAGE(E15:I15)</f>
        <v>12.2</v>
      </c>
      <c r="K15" s="37">
        <f>AVERAGE(G15:I15)</f>
        <v>18.3333333333333</v>
      </c>
    </row>
    <row r="16" ht="20.4" spans="1:11">
      <c r="A16" s="3"/>
      <c r="B16" s="3">
        <v>60</v>
      </c>
      <c r="C16" s="3">
        <v>24</v>
      </c>
      <c r="D16" s="31" t="s">
        <v>110</v>
      </c>
      <c r="E16" s="32">
        <v>3</v>
      </c>
      <c r="F16" s="32">
        <v>4</v>
      </c>
      <c r="G16" s="3">
        <v>28</v>
      </c>
      <c r="H16" s="32">
        <v>16</v>
      </c>
      <c r="I16" s="32">
        <v>20</v>
      </c>
      <c r="J16" s="36">
        <f>AVERAGE(E16:I16)</f>
        <v>14.2</v>
      </c>
      <c r="K16" s="37">
        <f>AVERAGE(G16:I16)</f>
        <v>21.3333333333333</v>
      </c>
    </row>
    <row r="19" ht="20.4" spans="1:21">
      <c r="A19" s="1" t="s">
        <v>103</v>
      </c>
      <c r="B19" s="1"/>
      <c r="C19" s="1"/>
      <c r="D19" s="1"/>
      <c r="E19" s="1"/>
      <c r="F19" s="1"/>
      <c r="G19" s="1"/>
      <c r="H19" s="1"/>
      <c r="I19" s="1"/>
      <c r="J19" s="1"/>
      <c r="K19" s="20"/>
      <c r="M19" s="1" t="s">
        <v>132</v>
      </c>
      <c r="N19" s="1"/>
      <c r="O19" s="1"/>
      <c r="P19" s="1"/>
      <c r="Q19" s="1"/>
      <c r="R19" s="1"/>
      <c r="S19" s="1"/>
      <c r="T19" s="1"/>
      <c r="U19" s="1"/>
    </row>
    <row r="20" ht="20.4" spans="1:21">
      <c r="A20" s="2" t="s">
        <v>88</v>
      </c>
      <c r="B20" s="2" t="s">
        <v>89</v>
      </c>
      <c r="C20" s="2" t="s">
        <v>105</v>
      </c>
      <c r="D20" s="2" t="s">
        <v>106</v>
      </c>
      <c r="E20" s="2" t="s">
        <v>91</v>
      </c>
      <c r="F20" s="2"/>
      <c r="G20" s="2"/>
      <c r="H20" s="2"/>
      <c r="I20" s="2"/>
      <c r="J20" s="2"/>
      <c r="K20" s="21"/>
      <c r="M20" s="2" t="s">
        <v>88</v>
      </c>
      <c r="N20" s="2" t="s">
        <v>89</v>
      </c>
      <c r="O20" s="2" t="s">
        <v>105</v>
      </c>
      <c r="P20" s="2" t="s">
        <v>106</v>
      </c>
      <c r="Q20" s="2" t="s">
        <v>91</v>
      </c>
      <c r="R20" s="2"/>
      <c r="S20" s="2"/>
      <c r="T20" s="2"/>
      <c r="U20" s="2"/>
    </row>
    <row r="21" ht="21" spans="1:22">
      <c r="A21" s="2"/>
      <c r="B21" s="2"/>
      <c r="C21" s="2"/>
      <c r="D21" s="2"/>
      <c r="E21" s="7" t="s">
        <v>94</v>
      </c>
      <c r="F21" s="7" t="s">
        <v>95</v>
      </c>
      <c r="G21" s="2" t="s">
        <v>93</v>
      </c>
      <c r="H21" s="7" t="s">
        <v>96</v>
      </c>
      <c r="I21" s="2" t="s">
        <v>92</v>
      </c>
      <c r="J21" s="34" t="s">
        <v>99</v>
      </c>
      <c r="K21" s="33" t="s">
        <v>98</v>
      </c>
      <c r="M21" s="2"/>
      <c r="N21" s="2"/>
      <c r="O21" s="2"/>
      <c r="P21" s="2"/>
      <c r="Q21" s="7" t="s">
        <v>94</v>
      </c>
      <c r="R21" s="7" t="s">
        <v>95</v>
      </c>
      <c r="S21" s="2" t="s">
        <v>93</v>
      </c>
      <c r="T21" s="7" t="s">
        <v>96</v>
      </c>
      <c r="U21" s="38" t="s">
        <v>99</v>
      </c>
      <c r="V21" s="33" t="s">
        <v>98</v>
      </c>
    </row>
    <row r="22" ht="20.4" spans="1:22">
      <c r="A22" s="2"/>
      <c r="B22" s="2"/>
      <c r="C22" s="2"/>
      <c r="D22" s="2"/>
      <c r="E22" s="7" t="s">
        <v>100</v>
      </c>
      <c r="F22" s="7" t="s">
        <v>100</v>
      </c>
      <c r="G22" s="7" t="s">
        <v>100</v>
      </c>
      <c r="H22" s="7" t="s">
        <v>100</v>
      </c>
      <c r="I22" s="7" t="s">
        <v>100</v>
      </c>
      <c r="J22" s="34" t="s">
        <v>100</v>
      </c>
      <c r="K22" s="35" t="s">
        <v>100</v>
      </c>
      <c r="M22" s="2"/>
      <c r="N22" s="2"/>
      <c r="O22" s="2"/>
      <c r="P22" s="2"/>
      <c r="Q22" s="7" t="s">
        <v>100</v>
      </c>
      <c r="R22" s="7" t="s">
        <v>100</v>
      </c>
      <c r="S22" s="7" t="s">
        <v>100</v>
      </c>
      <c r="T22" s="7" t="s">
        <v>100</v>
      </c>
      <c r="U22" s="34" t="s">
        <v>100</v>
      </c>
      <c r="V22" s="35" t="s">
        <v>100</v>
      </c>
    </row>
    <row r="23" ht="20.4" spans="1:22">
      <c r="A23" s="3" t="s">
        <v>133</v>
      </c>
      <c r="B23" s="3">
        <v>60</v>
      </c>
      <c r="C23" s="3">
        <v>64</v>
      </c>
      <c r="D23" s="31" t="s">
        <v>134</v>
      </c>
      <c r="E23" s="32">
        <v>1</v>
      </c>
      <c r="F23" s="32">
        <v>7</v>
      </c>
      <c r="G23" s="3">
        <v>16</v>
      </c>
      <c r="H23" s="32">
        <v>4</v>
      </c>
      <c r="I23" s="32">
        <v>14</v>
      </c>
      <c r="J23" s="19">
        <f t="shared" ref="J23:J24" si="1">AVERAGE(E23:I23)</f>
        <v>8.4</v>
      </c>
      <c r="K23" s="37">
        <f>AVERAGE(G23,I23)</f>
        <v>15</v>
      </c>
      <c r="M23" s="3" t="s">
        <v>133</v>
      </c>
      <c r="N23" s="3">
        <v>60</v>
      </c>
      <c r="O23" s="3">
        <v>64</v>
      </c>
      <c r="P23" s="31" t="s">
        <v>134</v>
      </c>
      <c r="Q23" s="32">
        <v>29</v>
      </c>
      <c r="R23" s="32">
        <v>49</v>
      </c>
      <c r="S23" s="3">
        <v>42</v>
      </c>
      <c r="T23" s="32">
        <v>28</v>
      </c>
      <c r="U23" s="39">
        <f>AVERAGE(Q23:T23)</f>
        <v>37</v>
      </c>
      <c r="V23" s="35">
        <f>AVERAGE(Q23:T23)</f>
        <v>37</v>
      </c>
    </row>
    <row r="24" ht="20.4" spans="1:22">
      <c r="A24" s="3"/>
      <c r="B24" s="3">
        <v>120</v>
      </c>
      <c r="C24" s="3">
        <v>64</v>
      </c>
      <c r="D24" s="31" t="s">
        <v>135</v>
      </c>
      <c r="E24" s="32">
        <v>1</v>
      </c>
      <c r="F24" s="32">
        <v>1</v>
      </c>
      <c r="G24" s="3">
        <v>9</v>
      </c>
      <c r="H24" s="32">
        <v>2</v>
      </c>
      <c r="I24" s="32">
        <v>7</v>
      </c>
      <c r="J24" s="19">
        <f t="shared" si="1"/>
        <v>4</v>
      </c>
      <c r="K24" s="37">
        <f>AVERAGE(G24,I24)</f>
        <v>8</v>
      </c>
      <c r="M24" s="3"/>
      <c r="N24" s="3">
        <v>120</v>
      </c>
      <c r="O24" s="3">
        <v>64</v>
      </c>
      <c r="P24" s="31" t="s">
        <v>135</v>
      </c>
      <c r="Q24" s="32">
        <v>27</v>
      </c>
      <c r="R24" s="32">
        <v>50</v>
      </c>
      <c r="S24" s="3">
        <v>42</v>
      </c>
      <c r="T24" s="32">
        <v>27</v>
      </c>
      <c r="U24" s="39">
        <f>AVERAGE(Q24:T24)</f>
        <v>36.5</v>
      </c>
      <c r="V24" s="35">
        <f>AVERAGE(Q24:T24)</f>
        <v>36.5</v>
      </c>
    </row>
    <row r="27" ht="20.4" spans="1:11">
      <c r="A27" s="1" t="s">
        <v>112</v>
      </c>
      <c r="B27" s="1"/>
      <c r="C27" s="1"/>
      <c r="D27" s="1"/>
      <c r="E27" s="1"/>
      <c r="F27" s="1"/>
      <c r="G27" s="1"/>
      <c r="H27" s="1"/>
      <c r="I27" s="1"/>
      <c r="J27" s="1"/>
      <c r="K27" s="20"/>
    </row>
    <row r="28" ht="20.4" spans="1:11">
      <c r="A28" s="2" t="s">
        <v>88</v>
      </c>
      <c r="B28" s="2" t="s">
        <v>89</v>
      </c>
      <c r="C28" s="2" t="s">
        <v>105</v>
      </c>
      <c r="D28" s="2" t="s">
        <v>106</v>
      </c>
      <c r="E28" s="2" t="s">
        <v>91</v>
      </c>
      <c r="F28" s="2"/>
      <c r="G28" s="2"/>
      <c r="H28" s="2"/>
      <c r="I28" s="2"/>
      <c r="J28" s="2"/>
      <c r="K28" s="21"/>
    </row>
    <row r="29" ht="21" spans="1:11">
      <c r="A29" s="2"/>
      <c r="B29" s="2"/>
      <c r="C29" s="2"/>
      <c r="D29" s="2"/>
      <c r="E29" s="7" t="s">
        <v>94</v>
      </c>
      <c r="F29" s="7" t="s">
        <v>95</v>
      </c>
      <c r="G29" s="2" t="s">
        <v>93</v>
      </c>
      <c r="H29" s="7" t="s">
        <v>96</v>
      </c>
      <c r="I29" s="2" t="s">
        <v>92</v>
      </c>
      <c r="J29" s="34" t="s">
        <v>99</v>
      </c>
      <c r="K29" s="33" t="s">
        <v>98</v>
      </c>
    </row>
    <row r="30" ht="20.4" spans="1:11">
      <c r="A30" s="2"/>
      <c r="B30" s="2"/>
      <c r="C30" s="2"/>
      <c r="D30" s="2"/>
      <c r="E30" s="7" t="s">
        <v>100</v>
      </c>
      <c r="F30" s="7" t="s">
        <v>100</v>
      </c>
      <c r="G30" s="7" t="s">
        <v>100</v>
      </c>
      <c r="H30" s="7" t="s">
        <v>100</v>
      </c>
      <c r="I30" s="7" t="s">
        <v>100</v>
      </c>
      <c r="J30" s="34" t="s">
        <v>100</v>
      </c>
      <c r="K30" s="35" t="s">
        <v>100</v>
      </c>
    </row>
    <row r="31" ht="20.4" spans="1:11">
      <c r="A31" s="3" t="s">
        <v>133</v>
      </c>
      <c r="B31" s="3">
        <v>60</v>
      </c>
      <c r="C31" s="3">
        <v>64</v>
      </c>
      <c r="D31" s="31" t="s">
        <v>134</v>
      </c>
      <c r="E31" s="32">
        <v>1</v>
      </c>
      <c r="F31" s="32">
        <v>7</v>
      </c>
      <c r="G31" s="3">
        <v>23</v>
      </c>
      <c r="H31" s="32">
        <v>8</v>
      </c>
      <c r="I31" s="32">
        <v>10</v>
      </c>
      <c r="J31" s="19">
        <f t="shared" ref="J31:J32" si="2">AVERAGE(E31:I31)</f>
        <v>9.8</v>
      </c>
      <c r="K31" s="37">
        <f>AVERAGE(F31:I31)</f>
        <v>12</v>
      </c>
    </row>
    <row r="32" ht="20.4" spans="1:11">
      <c r="A32" s="3"/>
      <c r="B32" s="3">
        <v>120</v>
      </c>
      <c r="C32" s="3">
        <v>64</v>
      </c>
      <c r="D32" s="31" t="s">
        <v>135</v>
      </c>
      <c r="E32" s="32">
        <v>1</v>
      </c>
      <c r="F32" s="32">
        <v>1</v>
      </c>
      <c r="G32" s="3">
        <v>10</v>
      </c>
      <c r="H32" s="32">
        <v>4</v>
      </c>
      <c r="I32" s="32">
        <v>5</v>
      </c>
      <c r="J32" s="19">
        <f t="shared" si="2"/>
        <v>4.2</v>
      </c>
      <c r="K32" s="37">
        <f>AVERAGE(G32:I32)</f>
        <v>6.33333333333333</v>
      </c>
    </row>
  </sheetData>
  <mergeCells count="42">
    <mergeCell ref="A1:J1"/>
    <mergeCell ref="M1:U1"/>
    <mergeCell ref="E2:J2"/>
    <mergeCell ref="Q2:U2"/>
    <mergeCell ref="A10:J10"/>
    <mergeCell ref="E11:J11"/>
    <mergeCell ref="A19:J19"/>
    <mergeCell ref="M19:U19"/>
    <mergeCell ref="E20:J20"/>
    <mergeCell ref="Q20:U20"/>
    <mergeCell ref="A27:J27"/>
    <mergeCell ref="E28:J28"/>
    <mergeCell ref="A2:A4"/>
    <mergeCell ref="A5:A7"/>
    <mergeCell ref="A11:A13"/>
    <mergeCell ref="A14:A16"/>
    <mergeCell ref="A20:A22"/>
    <mergeCell ref="A23:A24"/>
    <mergeCell ref="A28:A30"/>
    <mergeCell ref="A31:A32"/>
    <mergeCell ref="B2:B4"/>
    <mergeCell ref="B11:B13"/>
    <mergeCell ref="B20:B22"/>
    <mergeCell ref="B28:B30"/>
    <mergeCell ref="C2:C4"/>
    <mergeCell ref="C11:C13"/>
    <mergeCell ref="C20:C22"/>
    <mergeCell ref="C28:C30"/>
    <mergeCell ref="D2:D4"/>
    <mergeCell ref="D11:D13"/>
    <mergeCell ref="D20:D22"/>
    <mergeCell ref="D28:D30"/>
    <mergeCell ref="M2:M4"/>
    <mergeCell ref="M5:M7"/>
    <mergeCell ref="M20:M22"/>
    <mergeCell ref="M23:M24"/>
    <mergeCell ref="N2:N4"/>
    <mergeCell ref="N20:N22"/>
    <mergeCell ref="O2:O4"/>
    <mergeCell ref="O20:O22"/>
    <mergeCell ref="P2:P4"/>
    <mergeCell ref="P20:P2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32"/>
  <sheetViews>
    <sheetView zoomScale="30" zoomScaleNormal="30" topLeftCell="B1" workbookViewId="0">
      <selection activeCell="E92" sqref="E92"/>
    </sheetView>
  </sheetViews>
  <sheetFormatPr defaultColWidth="9" defaultRowHeight="16.8"/>
  <cols>
    <col min="2" max="2" width="10.7109375" customWidth="1"/>
    <col min="3" max="3" width="21.7109375" customWidth="1"/>
    <col min="4" max="4" width="24.4296875" customWidth="1"/>
    <col min="5" max="20" width="15" customWidth="1"/>
    <col min="21" max="21" width="10.7109375" customWidth="1"/>
    <col min="22" max="22" width="21.7109375" customWidth="1"/>
    <col min="23" max="23" width="24.4296875" customWidth="1"/>
    <col min="24" max="31" width="15" customWidth="1"/>
    <col min="34" max="34" width="9.7109375" customWidth="1"/>
    <col min="35" max="35" width="11.859375" customWidth="1"/>
  </cols>
  <sheetData>
    <row r="1" ht="20.4" spans="1:33">
      <c r="A1" s="1" t="s">
        <v>121</v>
      </c>
      <c r="B1" s="1"/>
      <c r="C1" s="1"/>
      <c r="D1" s="1"/>
      <c r="E1" s="1"/>
      <c r="F1" s="1"/>
      <c r="G1" s="1"/>
      <c r="H1" s="1"/>
      <c r="I1" s="1"/>
      <c r="J1" s="1"/>
      <c r="K1" s="1"/>
      <c r="L1" s="1"/>
      <c r="M1" s="1"/>
      <c r="N1" s="1"/>
      <c r="O1" s="1"/>
      <c r="P1" s="1"/>
      <c r="Q1" s="20"/>
      <c r="R1" s="20"/>
      <c r="T1" s="1" t="s">
        <v>136</v>
      </c>
      <c r="U1" s="1"/>
      <c r="V1" s="1"/>
      <c r="W1" s="1"/>
      <c r="X1" s="1"/>
      <c r="Y1" s="1"/>
      <c r="Z1" s="1"/>
      <c r="AA1" s="1"/>
      <c r="AB1" s="1"/>
      <c r="AC1" s="1"/>
      <c r="AD1" s="1"/>
      <c r="AE1" s="1"/>
      <c r="AF1" s="1"/>
      <c r="AG1" s="1"/>
    </row>
    <row r="2" ht="20.4" spans="1:33">
      <c r="A2" s="2" t="s">
        <v>88</v>
      </c>
      <c r="B2" s="2" t="s">
        <v>89</v>
      </c>
      <c r="C2" s="2" t="s">
        <v>105</v>
      </c>
      <c r="D2" s="2" t="s">
        <v>123</v>
      </c>
      <c r="E2" s="2" t="s">
        <v>91</v>
      </c>
      <c r="F2" s="2"/>
      <c r="G2" s="2"/>
      <c r="H2" s="2"/>
      <c r="I2" s="2"/>
      <c r="J2" s="2"/>
      <c r="K2" s="2"/>
      <c r="L2" s="2"/>
      <c r="M2" s="2"/>
      <c r="N2" s="2"/>
      <c r="O2" s="2"/>
      <c r="P2" s="2"/>
      <c r="Q2" s="21"/>
      <c r="R2" s="21"/>
      <c r="T2" s="2" t="s">
        <v>88</v>
      </c>
      <c r="U2" s="2" t="s">
        <v>89</v>
      </c>
      <c r="V2" s="2" t="s">
        <v>105</v>
      </c>
      <c r="W2" s="2" t="s">
        <v>123</v>
      </c>
      <c r="X2" s="2" t="s">
        <v>91</v>
      </c>
      <c r="Y2" s="2"/>
      <c r="Z2" s="2"/>
      <c r="AA2" s="2"/>
      <c r="AB2" s="2"/>
      <c r="AC2" s="2"/>
      <c r="AD2" s="2"/>
      <c r="AE2" s="2"/>
      <c r="AF2" s="2"/>
      <c r="AG2" s="2"/>
    </row>
    <row r="3" ht="20.4" spans="1:35">
      <c r="A3" s="2"/>
      <c r="B3" s="2"/>
      <c r="C3" s="2"/>
      <c r="D3" s="2"/>
      <c r="E3" s="7" t="s">
        <v>94</v>
      </c>
      <c r="F3" s="7"/>
      <c r="G3" s="7" t="s">
        <v>95</v>
      </c>
      <c r="H3" s="7"/>
      <c r="I3" s="2" t="s">
        <v>93</v>
      </c>
      <c r="J3" s="2"/>
      <c r="K3" s="2" t="s">
        <v>92</v>
      </c>
      <c r="L3" s="2"/>
      <c r="M3" s="2" t="s">
        <v>96</v>
      </c>
      <c r="N3" s="2"/>
      <c r="O3" s="16" t="s">
        <v>99</v>
      </c>
      <c r="P3" s="16"/>
      <c r="Q3" s="22" t="s">
        <v>98</v>
      </c>
      <c r="R3" s="22"/>
      <c r="T3" s="2"/>
      <c r="U3" s="2"/>
      <c r="V3" s="2"/>
      <c r="W3" s="2"/>
      <c r="X3" s="7" t="s">
        <v>94</v>
      </c>
      <c r="Y3" s="7"/>
      <c r="Z3" s="7" t="s">
        <v>95</v>
      </c>
      <c r="AA3" s="7"/>
      <c r="AB3" s="2" t="s">
        <v>93</v>
      </c>
      <c r="AC3" s="2"/>
      <c r="AD3" s="2" t="s">
        <v>96</v>
      </c>
      <c r="AE3" s="2"/>
      <c r="AF3" s="25" t="s">
        <v>99</v>
      </c>
      <c r="AG3" s="25"/>
      <c r="AH3" s="22" t="s">
        <v>98</v>
      </c>
      <c r="AI3" s="22"/>
    </row>
    <row r="4" ht="20.4" spans="1:35">
      <c r="A4" s="2"/>
      <c r="B4" s="2"/>
      <c r="C4" s="2"/>
      <c r="D4" s="2"/>
      <c r="E4" s="8" t="s">
        <v>115</v>
      </c>
      <c r="F4" s="8" t="s">
        <v>116</v>
      </c>
      <c r="G4" s="8" t="s">
        <v>115</v>
      </c>
      <c r="H4" s="8" t="s">
        <v>116</v>
      </c>
      <c r="I4" s="8" t="s">
        <v>115</v>
      </c>
      <c r="J4" s="8" t="s">
        <v>116</v>
      </c>
      <c r="K4" s="8" t="s">
        <v>115</v>
      </c>
      <c r="L4" s="8" t="s">
        <v>116</v>
      </c>
      <c r="M4" s="8" t="s">
        <v>115</v>
      </c>
      <c r="N4" s="8" t="s">
        <v>116</v>
      </c>
      <c r="O4" s="17" t="s">
        <v>115</v>
      </c>
      <c r="P4" s="17" t="s">
        <v>116</v>
      </c>
      <c r="Q4" s="23" t="s">
        <v>115</v>
      </c>
      <c r="R4" s="23" t="s">
        <v>116</v>
      </c>
      <c r="T4" s="2"/>
      <c r="U4" s="2"/>
      <c r="V4" s="2"/>
      <c r="W4" s="2"/>
      <c r="X4" s="8" t="s">
        <v>115</v>
      </c>
      <c r="Y4" s="8" t="s">
        <v>116</v>
      </c>
      <c r="Z4" s="8" t="s">
        <v>115</v>
      </c>
      <c r="AA4" s="8" t="s">
        <v>116</v>
      </c>
      <c r="AB4" s="8" t="s">
        <v>115</v>
      </c>
      <c r="AC4" s="8" t="s">
        <v>116</v>
      </c>
      <c r="AD4" s="8" t="s">
        <v>115</v>
      </c>
      <c r="AE4" s="8" t="s">
        <v>116</v>
      </c>
      <c r="AF4" s="26" t="s">
        <v>115</v>
      </c>
      <c r="AG4" s="26" t="s">
        <v>116</v>
      </c>
      <c r="AH4" s="29" t="s">
        <v>115</v>
      </c>
      <c r="AI4" s="29" t="s">
        <v>116</v>
      </c>
    </row>
    <row r="5" ht="20.4" spans="1:35">
      <c r="A5" s="3" t="s">
        <v>101</v>
      </c>
      <c r="B5" s="3">
        <v>15</v>
      </c>
      <c r="C5" s="3">
        <v>52</v>
      </c>
      <c r="D5" s="4" t="s">
        <v>108</v>
      </c>
      <c r="E5" s="9">
        <v>1</v>
      </c>
      <c r="F5" s="10">
        <v>3</v>
      </c>
      <c r="G5" s="11">
        <v>16</v>
      </c>
      <c r="H5" s="3">
        <v>16</v>
      </c>
      <c r="I5" s="9">
        <v>15</v>
      </c>
      <c r="J5" s="9">
        <v>54</v>
      </c>
      <c r="K5" s="13">
        <v>38</v>
      </c>
      <c r="L5" s="13">
        <v>92</v>
      </c>
      <c r="M5" s="18">
        <v>8</v>
      </c>
      <c r="N5" s="18">
        <v>8</v>
      </c>
      <c r="O5" s="19">
        <f t="shared" ref="O5:P7" si="0">AVERAGE(E5,G5,I5,K5,M5)</f>
        <v>15.6</v>
      </c>
      <c r="P5" s="19">
        <f t="shared" si="0"/>
        <v>34.6</v>
      </c>
      <c r="Q5" s="24">
        <f>AVERAGE(G5,I5,K5)</f>
        <v>23</v>
      </c>
      <c r="R5" s="24">
        <f>AVERAGE(H5,J5,L5)</f>
        <v>54</v>
      </c>
      <c r="T5" s="3" t="s">
        <v>101</v>
      </c>
      <c r="U5" s="3">
        <v>15</v>
      </c>
      <c r="V5" s="3">
        <v>52</v>
      </c>
      <c r="W5" s="4" t="s">
        <v>108</v>
      </c>
      <c r="X5" s="9">
        <v>64</v>
      </c>
      <c r="Y5" s="10">
        <v>63</v>
      </c>
      <c r="Z5" s="11">
        <v>18</v>
      </c>
      <c r="AA5" s="3">
        <v>18</v>
      </c>
      <c r="AB5" s="9">
        <v>42</v>
      </c>
      <c r="AC5" s="9">
        <v>57</v>
      </c>
      <c r="AD5" s="13">
        <v>176</v>
      </c>
      <c r="AE5" s="18">
        <v>176</v>
      </c>
      <c r="AF5" s="27">
        <f t="shared" ref="AF5:AG7" si="1">AVERAGE(X5,Z5,AB5,AD5)</f>
        <v>75</v>
      </c>
      <c r="AG5" s="27">
        <f t="shared" si="1"/>
        <v>78.5</v>
      </c>
      <c r="AH5" s="30">
        <f t="shared" ref="AH5:AI7" si="2">AVERAGE(X5,AB5,AD5)</f>
        <v>94</v>
      </c>
      <c r="AI5" s="30">
        <f t="shared" si="2"/>
        <v>98.6666666666667</v>
      </c>
    </row>
    <row r="6" ht="20.4" spans="1:35">
      <c r="A6" s="3"/>
      <c r="B6" s="3">
        <v>30</v>
      </c>
      <c r="C6" s="3">
        <v>48</v>
      </c>
      <c r="D6" s="4" t="s">
        <v>110</v>
      </c>
      <c r="E6" s="9">
        <v>1</v>
      </c>
      <c r="F6" s="10">
        <v>2</v>
      </c>
      <c r="G6" s="11">
        <v>8</v>
      </c>
      <c r="H6" s="3">
        <v>8</v>
      </c>
      <c r="I6" s="9">
        <v>15</v>
      </c>
      <c r="J6" s="9">
        <v>29</v>
      </c>
      <c r="K6" s="13">
        <v>19</v>
      </c>
      <c r="L6" s="13">
        <v>46</v>
      </c>
      <c r="M6" s="18">
        <v>4</v>
      </c>
      <c r="N6" s="18">
        <v>4</v>
      </c>
      <c r="O6" s="19">
        <f t="shared" si="0"/>
        <v>9.4</v>
      </c>
      <c r="P6" s="19">
        <f t="shared" si="0"/>
        <v>17.8</v>
      </c>
      <c r="Q6" s="24">
        <f>AVERAGE(I6,K6)</f>
        <v>17</v>
      </c>
      <c r="R6" s="24">
        <f>AVERAGE(J6,L6)</f>
        <v>37.5</v>
      </c>
      <c r="T6" s="3"/>
      <c r="U6" s="3">
        <v>30</v>
      </c>
      <c r="V6" s="3">
        <v>48</v>
      </c>
      <c r="W6" s="4" t="s">
        <v>110</v>
      </c>
      <c r="X6" s="9">
        <v>43</v>
      </c>
      <c r="Y6" s="10">
        <v>46</v>
      </c>
      <c r="Z6" s="11">
        <v>9</v>
      </c>
      <c r="AA6" s="3">
        <v>9</v>
      </c>
      <c r="AB6" s="9">
        <v>28</v>
      </c>
      <c r="AC6" s="9">
        <v>30</v>
      </c>
      <c r="AD6" s="13">
        <v>84</v>
      </c>
      <c r="AE6" s="18">
        <v>84</v>
      </c>
      <c r="AF6" s="27">
        <f t="shared" si="1"/>
        <v>41</v>
      </c>
      <c r="AG6" s="27">
        <f t="shared" si="1"/>
        <v>42.25</v>
      </c>
      <c r="AH6" s="30">
        <f t="shared" si="2"/>
        <v>51.6666666666667</v>
      </c>
      <c r="AI6" s="30">
        <f t="shared" si="2"/>
        <v>53.3333333333333</v>
      </c>
    </row>
    <row r="7" ht="20.4" spans="1:35">
      <c r="A7" s="3"/>
      <c r="B7" s="3">
        <v>60</v>
      </c>
      <c r="C7" s="3">
        <v>24</v>
      </c>
      <c r="D7" s="4" t="s">
        <v>110</v>
      </c>
      <c r="E7" s="3">
        <v>1</v>
      </c>
      <c r="F7" s="3">
        <v>3</v>
      </c>
      <c r="G7" s="3">
        <v>8</v>
      </c>
      <c r="H7" s="3">
        <v>8</v>
      </c>
      <c r="I7" s="9">
        <v>24</v>
      </c>
      <c r="J7" s="9">
        <v>33</v>
      </c>
      <c r="K7" s="13">
        <v>18</v>
      </c>
      <c r="L7" s="13">
        <v>47</v>
      </c>
      <c r="M7" s="18">
        <v>0</v>
      </c>
      <c r="N7" s="18">
        <v>0</v>
      </c>
      <c r="O7" s="19">
        <f t="shared" si="0"/>
        <v>10.2</v>
      </c>
      <c r="P7" s="19">
        <f t="shared" si="0"/>
        <v>18.2</v>
      </c>
      <c r="Q7" s="24">
        <f>AVERAGE(I7,K7)</f>
        <v>21</v>
      </c>
      <c r="R7" s="24">
        <f>AVERAGE(J7,L7)</f>
        <v>40</v>
      </c>
      <c r="T7" s="3"/>
      <c r="U7" s="3">
        <v>60</v>
      </c>
      <c r="V7" s="3">
        <v>24</v>
      </c>
      <c r="W7" s="4" t="s">
        <v>110</v>
      </c>
      <c r="X7" s="3">
        <v>44</v>
      </c>
      <c r="Y7" s="3">
        <v>47</v>
      </c>
      <c r="Z7" s="3">
        <v>9</v>
      </c>
      <c r="AA7" s="3">
        <v>9</v>
      </c>
      <c r="AB7" s="9">
        <v>31</v>
      </c>
      <c r="AC7" s="9">
        <v>57</v>
      </c>
      <c r="AD7" s="13">
        <v>80</v>
      </c>
      <c r="AE7" s="18">
        <v>84</v>
      </c>
      <c r="AF7" s="27">
        <f t="shared" si="1"/>
        <v>41</v>
      </c>
      <c r="AG7" s="27">
        <f t="shared" si="1"/>
        <v>49.25</v>
      </c>
      <c r="AH7" s="30">
        <f t="shared" si="2"/>
        <v>51.6666666666667</v>
      </c>
      <c r="AI7" s="30">
        <f t="shared" si="2"/>
        <v>62.6666666666667</v>
      </c>
    </row>
    <row r="8" ht="20.4" spans="1:15">
      <c r="A8" s="5"/>
      <c r="B8" s="5"/>
      <c r="C8" s="5"/>
      <c r="D8" s="5"/>
      <c r="E8" s="5"/>
      <c r="F8" s="5"/>
      <c r="G8" s="5"/>
      <c r="H8" s="12"/>
      <c r="I8" s="12"/>
      <c r="J8" s="14"/>
      <c r="K8" s="15"/>
      <c r="L8" s="15"/>
      <c r="M8" s="6"/>
      <c r="N8" s="6"/>
      <c r="O8" s="6"/>
    </row>
    <row r="9" ht="20.4" spans="1:15">
      <c r="A9" s="6"/>
      <c r="B9" s="6"/>
      <c r="C9" s="6"/>
      <c r="D9" s="6"/>
      <c r="E9" s="6"/>
      <c r="F9" s="6"/>
      <c r="G9" s="6"/>
      <c r="H9" s="6"/>
      <c r="I9" s="6"/>
      <c r="J9" s="6"/>
      <c r="K9" s="6"/>
      <c r="L9" s="6"/>
      <c r="M9" s="6"/>
      <c r="N9" s="6"/>
      <c r="O9" s="6"/>
    </row>
    <row r="10" ht="20.4" spans="1:18">
      <c r="A10" s="1" t="s">
        <v>124</v>
      </c>
      <c r="B10" s="1"/>
      <c r="C10" s="1"/>
      <c r="D10" s="1"/>
      <c r="E10" s="1"/>
      <c r="F10" s="1"/>
      <c r="G10" s="1"/>
      <c r="H10" s="1"/>
      <c r="I10" s="1"/>
      <c r="J10" s="1"/>
      <c r="K10" s="1"/>
      <c r="L10" s="1"/>
      <c r="M10" s="1"/>
      <c r="N10" s="1"/>
      <c r="O10" s="1"/>
      <c r="P10" s="1"/>
      <c r="Q10" s="20"/>
      <c r="R10" s="20"/>
    </row>
    <row r="11" ht="20.4" spans="1:18">
      <c r="A11" s="2" t="s">
        <v>88</v>
      </c>
      <c r="B11" s="2" t="s">
        <v>89</v>
      </c>
      <c r="C11" s="2" t="s">
        <v>105</v>
      </c>
      <c r="D11" s="2" t="s">
        <v>123</v>
      </c>
      <c r="E11" s="2" t="s">
        <v>91</v>
      </c>
      <c r="F11" s="2"/>
      <c r="G11" s="2"/>
      <c r="H11" s="2"/>
      <c r="I11" s="2"/>
      <c r="J11" s="2"/>
      <c r="K11" s="2"/>
      <c r="L11" s="2"/>
      <c r="M11" s="2"/>
      <c r="N11" s="2"/>
      <c r="O11" s="2"/>
      <c r="P11" s="2"/>
      <c r="Q11" s="21"/>
      <c r="R11" s="21"/>
    </row>
    <row r="12" ht="18.95" customHeight="1" spans="1:18">
      <c r="A12" s="2"/>
      <c r="B12" s="2"/>
      <c r="C12" s="2"/>
      <c r="D12" s="2"/>
      <c r="E12" s="7" t="s">
        <v>94</v>
      </c>
      <c r="F12" s="7"/>
      <c r="G12" s="7" t="s">
        <v>95</v>
      </c>
      <c r="H12" s="7"/>
      <c r="I12" s="2" t="s">
        <v>93</v>
      </c>
      <c r="J12" s="2"/>
      <c r="K12" s="2" t="s">
        <v>92</v>
      </c>
      <c r="L12" s="2"/>
      <c r="M12" s="2" t="s">
        <v>96</v>
      </c>
      <c r="N12" s="2"/>
      <c r="O12" s="16" t="s">
        <v>99</v>
      </c>
      <c r="P12" s="16"/>
      <c r="Q12" s="22" t="s">
        <v>98</v>
      </c>
      <c r="R12" s="22"/>
    </row>
    <row r="13" ht="20.4" spans="1:18">
      <c r="A13" s="2"/>
      <c r="B13" s="2"/>
      <c r="C13" s="2"/>
      <c r="D13" s="2"/>
      <c r="E13" s="8" t="s">
        <v>119</v>
      </c>
      <c r="F13" s="8" t="s">
        <v>120</v>
      </c>
      <c r="G13" s="8" t="s">
        <v>119</v>
      </c>
      <c r="H13" s="8" t="s">
        <v>120</v>
      </c>
      <c r="I13" s="8" t="s">
        <v>119</v>
      </c>
      <c r="J13" s="8" t="s">
        <v>120</v>
      </c>
      <c r="K13" s="8" t="s">
        <v>119</v>
      </c>
      <c r="L13" s="8" t="s">
        <v>120</v>
      </c>
      <c r="M13" s="8" t="s">
        <v>119</v>
      </c>
      <c r="N13" s="8" t="s">
        <v>120</v>
      </c>
      <c r="O13" s="17" t="s">
        <v>119</v>
      </c>
      <c r="P13" s="17" t="s">
        <v>120</v>
      </c>
      <c r="Q13" s="23" t="s">
        <v>119</v>
      </c>
      <c r="R13" s="23" t="s">
        <v>120</v>
      </c>
    </row>
    <row r="14" ht="20.4" spans="1:18">
      <c r="A14" s="3" t="s">
        <v>101</v>
      </c>
      <c r="B14" s="3">
        <v>15</v>
      </c>
      <c r="C14" s="3">
        <v>52</v>
      </c>
      <c r="D14" s="4" t="s">
        <v>108</v>
      </c>
      <c r="E14" s="9">
        <v>2</v>
      </c>
      <c r="F14" s="10">
        <v>2</v>
      </c>
      <c r="G14" s="11">
        <v>16</v>
      </c>
      <c r="H14" s="3">
        <v>16</v>
      </c>
      <c r="I14" s="9">
        <v>15</v>
      </c>
      <c r="J14" s="9">
        <v>45</v>
      </c>
      <c r="K14" s="13">
        <v>19</v>
      </c>
      <c r="L14" s="13">
        <v>51</v>
      </c>
      <c r="M14" s="18">
        <v>16</v>
      </c>
      <c r="N14" s="18">
        <v>16</v>
      </c>
      <c r="O14" s="19">
        <f>AVERAGE(E14,G14,I14,K14,M14)</f>
        <v>13.6</v>
      </c>
      <c r="P14" s="19">
        <f>AVERAGE(F14,H14,J14,L14,N14)</f>
        <v>26</v>
      </c>
      <c r="Q14" s="24">
        <f>AVERAGE(G14,I14,K14,M14)</f>
        <v>16.5</v>
      </c>
      <c r="R14" s="24">
        <f>AVERAGE(H14,J14,L14,N14)</f>
        <v>32</v>
      </c>
    </row>
    <row r="15" ht="20.4" spans="1:18">
      <c r="A15" s="3"/>
      <c r="B15" s="3">
        <v>30</v>
      </c>
      <c r="C15" s="3">
        <v>48</v>
      </c>
      <c r="D15" s="4" t="s">
        <v>110</v>
      </c>
      <c r="E15" s="9">
        <v>1</v>
      </c>
      <c r="F15" s="10">
        <v>2</v>
      </c>
      <c r="G15" s="11">
        <v>8</v>
      </c>
      <c r="H15" s="3">
        <v>8</v>
      </c>
      <c r="I15" s="9">
        <v>15</v>
      </c>
      <c r="J15" s="9">
        <v>29</v>
      </c>
      <c r="K15" s="13">
        <v>10</v>
      </c>
      <c r="L15" s="13">
        <v>23</v>
      </c>
      <c r="M15" s="18">
        <v>8</v>
      </c>
      <c r="N15" s="18">
        <v>8</v>
      </c>
      <c r="O15" s="19">
        <f>AVERAGE(E15,G15,I15,K15,M15)</f>
        <v>8.4</v>
      </c>
      <c r="P15" s="19">
        <f>AVERAGE(F15,H15,J15,L15,N15)</f>
        <v>14</v>
      </c>
      <c r="Q15" s="24">
        <f>AVERAGE(I15,K15,M15)</f>
        <v>11</v>
      </c>
      <c r="R15" s="24">
        <f>AVERAGE(J15,L15,N15)</f>
        <v>20</v>
      </c>
    </row>
    <row r="16" ht="20.4" spans="1:18">
      <c r="A16" s="3"/>
      <c r="B16" s="3">
        <v>60</v>
      </c>
      <c r="C16" s="3">
        <v>24</v>
      </c>
      <c r="D16" s="4" t="s">
        <v>110</v>
      </c>
      <c r="E16" s="3">
        <v>2</v>
      </c>
      <c r="F16" s="3">
        <v>2</v>
      </c>
      <c r="G16" s="3">
        <v>8</v>
      </c>
      <c r="H16" s="3">
        <v>8</v>
      </c>
      <c r="I16" s="9">
        <v>25</v>
      </c>
      <c r="J16" s="9">
        <v>37</v>
      </c>
      <c r="K16" s="13">
        <v>10</v>
      </c>
      <c r="L16" s="13">
        <v>25</v>
      </c>
      <c r="M16" s="18">
        <v>0</v>
      </c>
      <c r="N16" s="18">
        <v>0</v>
      </c>
      <c r="O16" s="19">
        <f>AVERAGE(E16,G16,I16,K16)</f>
        <v>11.25</v>
      </c>
      <c r="P16" s="19">
        <f>AVERAGE(F16,H16,J16,L16)</f>
        <v>18</v>
      </c>
      <c r="Q16" s="24">
        <f>AVERAGE(I16,K16)</f>
        <v>17.5</v>
      </c>
      <c r="R16" s="24">
        <f>AVERAGE(J16,L16)</f>
        <v>31</v>
      </c>
    </row>
    <row r="19" ht="20.4" spans="1:33">
      <c r="A19" s="1" t="s">
        <v>121</v>
      </c>
      <c r="B19" s="1"/>
      <c r="C19" s="1"/>
      <c r="D19" s="1"/>
      <c r="E19" s="1"/>
      <c r="F19" s="1"/>
      <c r="G19" s="1"/>
      <c r="H19" s="1"/>
      <c r="I19" s="1"/>
      <c r="J19" s="1"/>
      <c r="K19" s="1"/>
      <c r="L19" s="1"/>
      <c r="M19" s="1"/>
      <c r="N19" s="1"/>
      <c r="O19" s="1"/>
      <c r="P19" s="1"/>
      <c r="Q19" s="20"/>
      <c r="R19" s="20"/>
      <c r="T19" s="1" t="s">
        <v>137</v>
      </c>
      <c r="U19" s="1"/>
      <c r="V19" s="1"/>
      <c r="W19" s="1"/>
      <c r="X19" s="1"/>
      <c r="Y19" s="1"/>
      <c r="Z19" s="1"/>
      <c r="AA19" s="1"/>
      <c r="AB19" s="1"/>
      <c r="AC19" s="1"/>
      <c r="AD19" s="1"/>
      <c r="AE19" s="1"/>
      <c r="AF19" s="1"/>
      <c r="AG19" s="1"/>
    </row>
    <row r="20" ht="20.4" spans="1:33">
      <c r="A20" s="2" t="s">
        <v>88</v>
      </c>
      <c r="B20" s="2" t="s">
        <v>89</v>
      </c>
      <c r="C20" s="2" t="s">
        <v>105</v>
      </c>
      <c r="D20" s="2" t="s">
        <v>123</v>
      </c>
      <c r="E20" s="2" t="s">
        <v>91</v>
      </c>
      <c r="F20" s="2"/>
      <c r="G20" s="2"/>
      <c r="H20" s="2"/>
      <c r="I20" s="2"/>
      <c r="J20" s="2"/>
      <c r="K20" s="2"/>
      <c r="L20" s="2"/>
      <c r="M20" s="2"/>
      <c r="N20" s="2"/>
      <c r="O20" s="2"/>
      <c r="P20" s="2"/>
      <c r="Q20" s="21"/>
      <c r="R20" s="21"/>
      <c r="T20" s="2" t="s">
        <v>88</v>
      </c>
      <c r="U20" s="2" t="s">
        <v>89</v>
      </c>
      <c r="V20" s="2" t="s">
        <v>105</v>
      </c>
      <c r="W20" s="2" t="s">
        <v>123</v>
      </c>
      <c r="X20" s="2" t="s">
        <v>91</v>
      </c>
      <c r="Y20" s="2"/>
      <c r="Z20" s="2"/>
      <c r="AA20" s="2"/>
      <c r="AB20" s="2"/>
      <c r="AC20" s="2"/>
      <c r="AD20" s="2"/>
      <c r="AE20" s="2"/>
      <c r="AF20" s="2"/>
      <c r="AG20" s="2"/>
    </row>
    <row r="21" ht="18.95" customHeight="1" spans="1:35">
      <c r="A21" s="2"/>
      <c r="B21" s="2"/>
      <c r="C21" s="2"/>
      <c r="D21" s="2"/>
      <c r="E21" s="7" t="s">
        <v>94</v>
      </c>
      <c r="F21" s="7"/>
      <c r="G21" s="7" t="s">
        <v>95</v>
      </c>
      <c r="H21" s="7"/>
      <c r="I21" s="2" t="s">
        <v>93</v>
      </c>
      <c r="J21" s="2"/>
      <c r="K21" s="2" t="s">
        <v>92</v>
      </c>
      <c r="L21" s="2"/>
      <c r="M21" s="2" t="s">
        <v>96</v>
      </c>
      <c r="N21" s="2"/>
      <c r="O21" s="16" t="s">
        <v>99</v>
      </c>
      <c r="P21" s="16"/>
      <c r="Q21" s="22" t="s">
        <v>98</v>
      </c>
      <c r="R21" s="22"/>
      <c r="T21" s="2"/>
      <c r="U21" s="2"/>
      <c r="V21" s="2"/>
      <c r="W21" s="2"/>
      <c r="X21" s="7" t="s">
        <v>94</v>
      </c>
      <c r="Y21" s="7"/>
      <c r="Z21" s="7" t="s">
        <v>95</v>
      </c>
      <c r="AA21" s="7"/>
      <c r="AB21" s="2" t="s">
        <v>93</v>
      </c>
      <c r="AC21" s="2"/>
      <c r="AD21" s="2" t="s">
        <v>96</v>
      </c>
      <c r="AE21" s="2"/>
      <c r="AF21" s="25" t="s">
        <v>99</v>
      </c>
      <c r="AG21" s="25"/>
      <c r="AH21" s="22" t="s">
        <v>98</v>
      </c>
      <c r="AI21" s="22"/>
    </row>
    <row r="22" ht="20.4" spans="1:35">
      <c r="A22" s="2"/>
      <c r="B22" s="2"/>
      <c r="C22" s="2"/>
      <c r="D22" s="2"/>
      <c r="E22" s="8" t="s">
        <v>115</v>
      </c>
      <c r="F22" s="8" t="s">
        <v>116</v>
      </c>
      <c r="G22" s="8" t="s">
        <v>115</v>
      </c>
      <c r="H22" s="8" t="s">
        <v>116</v>
      </c>
      <c r="I22" s="8" t="s">
        <v>115</v>
      </c>
      <c r="J22" s="8" t="s">
        <v>116</v>
      </c>
      <c r="K22" s="8" t="s">
        <v>115</v>
      </c>
      <c r="L22" s="8" t="s">
        <v>116</v>
      </c>
      <c r="M22" s="8" t="s">
        <v>115</v>
      </c>
      <c r="N22" s="8" t="s">
        <v>116</v>
      </c>
      <c r="O22" s="17" t="s">
        <v>115</v>
      </c>
      <c r="P22" s="17" t="s">
        <v>116</v>
      </c>
      <c r="Q22" s="23" t="s">
        <v>115</v>
      </c>
      <c r="R22" s="23" t="s">
        <v>116</v>
      </c>
      <c r="T22" s="2"/>
      <c r="U22" s="2"/>
      <c r="V22" s="2"/>
      <c r="W22" s="2"/>
      <c r="X22" s="8" t="s">
        <v>115</v>
      </c>
      <c r="Y22" s="8" t="s">
        <v>116</v>
      </c>
      <c r="Z22" s="8" t="s">
        <v>115</v>
      </c>
      <c r="AA22" s="8" t="s">
        <v>116</v>
      </c>
      <c r="AB22" s="8" t="s">
        <v>115</v>
      </c>
      <c r="AC22" s="8" t="s">
        <v>116</v>
      </c>
      <c r="AD22" s="8" t="s">
        <v>115</v>
      </c>
      <c r="AE22" s="8" t="s">
        <v>116</v>
      </c>
      <c r="AF22" s="26" t="s">
        <v>115</v>
      </c>
      <c r="AG22" s="26" t="s">
        <v>116</v>
      </c>
      <c r="AH22" s="29" t="s">
        <v>115</v>
      </c>
      <c r="AI22" s="29" t="s">
        <v>116</v>
      </c>
    </row>
    <row r="23" ht="20.4" spans="1:35">
      <c r="A23" s="3" t="s">
        <v>133</v>
      </c>
      <c r="B23" s="3">
        <v>60</v>
      </c>
      <c r="C23" s="3">
        <v>64</v>
      </c>
      <c r="D23" s="4" t="s">
        <v>134</v>
      </c>
      <c r="E23" s="9">
        <v>1</v>
      </c>
      <c r="F23" s="10">
        <v>1</v>
      </c>
      <c r="G23" s="11">
        <v>4</v>
      </c>
      <c r="H23" s="3">
        <v>4</v>
      </c>
      <c r="I23" s="9">
        <v>13</v>
      </c>
      <c r="J23" s="9">
        <v>42</v>
      </c>
      <c r="K23" s="13">
        <v>9</v>
      </c>
      <c r="L23" s="13">
        <v>24</v>
      </c>
      <c r="M23" s="18">
        <v>2</v>
      </c>
      <c r="N23" s="18">
        <v>2</v>
      </c>
      <c r="O23" s="19">
        <f>AVERAGE(E23,G23,I23,K23,M23)</f>
        <v>5.8</v>
      </c>
      <c r="P23" s="19">
        <f>AVERAGE(F23,H23,J23,L23,N23)</f>
        <v>14.6</v>
      </c>
      <c r="Q23" s="24">
        <f>AVERAGE(I23,K23)</f>
        <v>11</v>
      </c>
      <c r="R23" s="24">
        <f>AVERAGE(J23,L23)</f>
        <v>33</v>
      </c>
      <c r="T23" s="3" t="s">
        <v>133</v>
      </c>
      <c r="U23" s="3">
        <v>60</v>
      </c>
      <c r="V23" s="3">
        <v>64</v>
      </c>
      <c r="W23" s="4" t="s">
        <v>134</v>
      </c>
      <c r="X23" s="9">
        <v>12</v>
      </c>
      <c r="Y23" s="10">
        <v>28</v>
      </c>
      <c r="Z23" s="11">
        <v>5</v>
      </c>
      <c r="AA23" s="3">
        <v>44</v>
      </c>
      <c r="AB23" s="9">
        <v>28</v>
      </c>
      <c r="AC23" s="9">
        <v>53</v>
      </c>
      <c r="AD23" s="18">
        <v>26</v>
      </c>
      <c r="AE23" s="18">
        <v>28</v>
      </c>
      <c r="AF23" s="28">
        <f>AVERAGE(X23,Z23,AB23,AD23)</f>
        <v>17.75</v>
      </c>
      <c r="AG23" s="28">
        <f>AVERAGE(Y23,AA23,AC23,AE23)</f>
        <v>38.25</v>
      </c>
      <c r="AH23" s="30">
        <f>AVERAGE(AB23,AD23)</f>
        <v>27</v>
      </c>
      <c r="AI23" s="30">
        <f>AVERAGE(AC23,AE23)</f>
        <v>40.5</v>
      </c>
    </row>
    <row r="24" ht="20.4" spans="1:35">
      <c r="A24" s="3"/>
      <c r="B24" s="3">
        <v>120</v>
      </c>
      <c r="C24" s="3">
        <v>64</v>
      </c>
      <c r="D24" s="4" t="s">
        <v>135</v>
      </c>
      <c r="E24" s="3">
        <v>1</v>
      </c>
      <c r="F24" s="3">
        <v>1</v>
      </c>
      <c r="G24" s="3">
        <v>2</v>
      </c>
      <c r="H24" s="3">
        <v>2</v>
      </c>
      <c r="I24" s="9">
        <v>9</v>
      </c>
      <c r="J24" s="9">
        <v>42</v>
      </c>
      <c r="K24" s="13">
        <v>5</v>
      </c>
      <c r="L24" s="13">
        <v>12</v>
      </c>
      <c r="M24" s="18">
        <v>1</v>
      </c>
      <c r="N24" s="18">
        <v>1</v>
      </c>
      <c r="O24" s="19">
        <f>AVERAGE(E24,G24,I24,K24,M24)</f>
        <v>3.6</v>
      </c>
      <c r="P24" s="19">
        <f>AVERAGE(F24,H24,J24,L24,N24)</f>
        <v>11.6</v>
      </c>
      <c r="Q24" s="24">
        <f>AVERAGE(I24,K24)</f>
        <v>7</v>
      </c>
      <c r="R24" s="24">
        <f>AVERAGE(J24,L24)</f>
        <v>27</v>
      </c>
      <c r="T24" s="3"/>
      <c r="U24" s="3">
        <v>120</v>
      </c>
      <c r="V24" s="3">
        <v>64</v>
      </c>
      <c r="W24" s="4" t="s">
        <v>135</v>
      </c>
      <c r="X24" s="3">
        <v>2</v>
      </c>
      <c r="Y24" s="3">
        <v>24</v>
      </c>
      <c r="Z24" s="3">
        <v>12</v>
      </c>
      <c r="AA24" s="3">
        <v>52</v>
      </c>
      <c r="AB24" s="9">
        <v>28</v>
      </c>
      <c r="AC24" s="9">
        <v>53</v>
      </c>
      <c r="AD24" s="18">
        <v>10</v>
      </c>
      <c r="AE24" s="18">
        <v>8</v>
      </c>
      <c r="AF24" s="28">
        <f>AVERAGE(X24,Z24,AB24,AD24)</f>
        <v>13</v>
      </c>
      <c r="AG24" s="28">
        <f>AVERAGE(Y24,AA24,AC24,AE24)</f>
        <v>34.25</v>
      </c>
      <c r="AH24" s="30">
        <f>AVERAGE(Z24,AB24,AD24)</f>
        <v>16.6666666666667</v>
      </c>
      <c r="AI24" s="30">
        <f>AVERAGE(AA24,AC24,AE24)</f>
        <v>37.6666666666667</v>
      </c>
    </row>
    <row r="27" ht="20.4" spans="1:18">
      <c r="A27" s="1" t="s">
        <v>124</v>
      </c>
      <c r="B27" s="1"/>
      <c r="C27" s="1"/>
      <c r="D27" s="1"/>
      <c r="E27" s="1"/>
      <c r="F27" s="1"/>
      <c r="G27" s="1"/>
      <c r="H27" s="1"/>
      <c r="I27" s="1"/>
      <c r="J27" s="1"/>
      <c r="K27" s="1"/>
      <c r="L27" s="1"/>
      <c r="M27" s="1"/>
      <c r="N27" s="1"/>
      <c r="O27" s="1"/>
      <c r="P27" s="1"/>
      <c r="Q27" s="20"/>
      <c r="R27" s="20"/>
    </row>
    <row r="28" ht="20.4" spans="1:18">
      <c r="A28" s="2" t="s">
        <v>88</v>
      </c>
      <c r="B28" s="2" t="s">
        <v>89</v>
      </c>
      <c r="C28" s="2" t="s">
        <v>105</v>
      </c>
      <c r="D28" s="2" t="s">
        <v>123</v>
      </c>
      <c r="E28" s="2" t="s">
        <v>91</v>
      </c>
      <c r="F28" s="2"/>
      <c r="G28" s="2"/>
      <c r="H28" s="2"/>
      <c r="I28" s="2"/>
      <c r="J28" s="2"/>
      <c r="K28" s="2"/>
      <c r="L28" s="2"/>
      <c r="M28" s="2"/>
      <c r="N28" s="2"/>
      <c r="O28" s="2"/>
      <c r="P28" s="2"/>
      <c r="Q28" s="21"/>
      <c r="R28" s="21"/>
    </row>
    <row r="29" ht="18.95" customHeight="1" spans="1:18">
      <c r="A29" s="2"/>
      <c r="B29" s="2"/>
      <c r="C29" s="2"/>
      <c r="D29" s="2"/>
      <c r="E29" s="7" t="s">
        <v>94</v>
      </c>
      <c r="F29" s="7"/>
      <c r="G29" s="7" t="s">
        <v>95</v>
      </c>
      <c r="H29" s="7"/>
      <c r="I29" s="2" t="s">
        <v>93</v>
      </c>
      <c r="J29" s="2"/>
      <c r="K29" s="2" t="s">
        <v>92</v>
      </c>
      <c r="L29" s="2"/>
      <c r="M29" s="2" t="s">
        <v>96</v>
      </c>
      <c r="N29" s="2"/>
      <c r="O29" s="16" t="s">
        <v>99</v>
      </c>
      <c r="P29" s="16"/>
      <c r="Q29" s="22" t="s">
        <v>98</v>
      </c>
      <c r="R29" s="22"/>
    </row>
    <row r="30" ht="20.4" spans="1:18">
      <c r="A30" s="2"/>
      <c r="B30" s="2"/>
      <c r="C30" s="2"/>
      <c r="D30" s="2"/>
      <c r="E30" s="8" t="s">
        <v>119</v>
      </c>
      <c r="F30" s="8" t="s">
        <v>120</v>
      </c>
      <c r="G30" s="8" t="s">
        <v>119</v>
      </c>
      <c r="H30" s="8" t="s">
        <v>120</v>
      </c>
      <c r="I30" s="8" t="s">
        <v>119</v>
      </c>
      <c r="J30" s="8" t="s">
        <v>120</v>
      </c>
      <c r="K30" s="8" t="s">
        <v>119</v>
      </c>
      <c r="L30" s="8" t="s">
        <v>120</v>
      </c>
      <c r="M30" s="8" t="s">
        <v>119</v>
      </c>
      <c r="N30" s="8" t="s">
        <v>120</v>
      </c>
      <c r="O30" s="17" t="s">
        <v>119</v>
      </c>
      <c r="P30" s="17" t="s">
        <v>120</v>
      </c>
      <c r="Q30" s="23" t="s">
        <v>119</v>
      </c>
      <c r="R30" s="23" t="s">
        <v>120</v>
      </c>
    </row>
    <row r="31" ht="20.4" spans="1:18">
      <c r="A31" s="3" t="s">
        <v>133</v>
      </c>
      <c r="B31" s="3">
        <v>60</v>
      </c>
      <c r="C31" s="3">
        <v>64</v>
      </c>
      <c r="D31" s="4" t="s">
        <v>134</v>
      </c>
      <c r="E31" s="9">
        <v>1</v>
      </c>
      <c r="F31" s="10">
        <v>1</v>
      </c>
      <c r="G31" s="11">
        <v>4</v>
      </c>
      <c r="H31" s="3">
        <v>4</v>
      </c>
      <c r="I31" s="9">
        <v>25</v>
      </c>
      <c r="J31" s="9">
        <v>33</v>
      </c>
      <c r="K31" s="13">
        <v>5</v>
      </c>
      <c r="L31" s="13">
        <v>13</v>
      </c>
      <c r="M31" s="18">
        <v>2</v>
      </c>
      <c r="N31" s="18">
        <v>2</v>
      </c>
      <c r="O31" s="19">
        <f>AVERAGE(E31,G31,I31,K31,M31)</f>
        <v>7.4</v>
      </c>
      <c r="P31" s="19">
        <f>AVERAGE(F31,H31,J31,L31,N31)</f>
        <v>10.6</v>
      </c>
      <c r="Q31" s="24">
        <f>AVERAGE(G31,I31,K31)</f>
        <v>11.3333333333333</v>
      </c>
      <c r="R31" s="24">
        <f>AVERAGE(H31,J31,L31)</f>
        <v>16.6666666666667</v>
      </c>
    </row>
    <row r="32" ht="20.4" spans="1:18">
      <c r="A32" s="3"/>
      <c r="B32" s="3">
        <v>120</v>
      </c>
      <c r="C32" s="3">
        <v>64</v>
      </c>
      <c r="D32" s="4" t="s">
        <v>135</v>
      </c>
      <c r="E32" s="3">
        <v>1</v>
      </c>
      <c r="F32" s="3">
        <v>1</v>
      </c>
      <c r="G32" s="3">
        <v>2</v>
      </c>
      <c r="H32" s="3">
        <v>2</v>
      </c>
      <c r="I32" s="9">
        <v>10</v>
      </c>
      <c r="J32" s="9">
        <v>33</v>
      </c>
      <c r="K32" s="13">
        <v>3</v>
      </c>
      <c r="L32" s="13">
        <v>7</v>
      </c>
      <c r="M32" s="18">
        <v>1</v>
      </c>
      <c r="N32" s="18">
        <v>1</v>
      </c>
      <c r="O32" s="19">
        <f>AVERAGE(E32,G32,I32,K32,M32)</f>
        <v>3.4</v>
      </c>
      <c r="P32" s="19">
        <f>AVERAGE(F32,H32,J32,L32,N32)</f>
        <v>8.8</v>
      </c>
      <c r="Q32" s="24">
        <f>AVERAGE(G32,I32,K32)</f>
        <v>5</v>
      </c>
      <c r="R32" s="24">
        <f>AVERAGE(H32,J32,L32)</f>
        <v>14</v>
      </c>
    </row>
  </sheetData>
  <mergeCells count="82">
    <mergeCell ref="A1:P1"/>
    <mergeCell ref="T1:AG1"/>
    <mergeCell ref="E2:P2"/>
    <mergeCell ref="X2:AG2"/>
    <mergeCell ref="E3:F3"/>
    <mergeCell ref="G3:H3"/>
    <mergeCell ref="I3:J3"/>
    <mergeCell ref="K3:L3"/>
    <mergeCell ref="M3:N3"/>
    <mergeCell ref="O3:P3"/>
    <mergeCell ref="Q3:R3"/>
    <mergeCell ref="X3:Y3"/>
    <mergeCell ref="Z3:AA3"/>
    <mergeCell ref="AB3:AC3"/>
    <mergeCell ref="AD3:AE3"/>
    <mergeCell ref="AF3:AG3"/>
    <mergeCell ref="AH3:AI3"/>
    <mergeCell ref="A10:P10"/>
    <mergeCell ref="E11:P11"/>
    <mergeCell ref="E12:F12"/>
    <mergeCell ref="G12:H12"/>
    <mergeCell ref="I12:J12"/>
    <mergeCell ref="K12:L12"/>
    <mergeCell ref="M12:N12"/>
    <mergeCell ref="O12:P12"/>
    <mergeCell ref="Q12:R12"/>
    <mergeCell ref="A19:P19"/>
    <mergeCell ref="T19:AG19"/>
    <mergeCell ref="E20:P20"/>
    <mergeCell ref="X20:AG20"/>
    <mergeCell ref="E21:F21"/>
    <mergeCell ref="G21:H21"/>
    <mergeCell ref="I21:J21"/>
    <mergeCell ref="K21:L21"/>
    <mergeCell ref="M21:N21"/>
    <mergeCell ref="O21:P21"/>
    <mergeCell ref="Q21:R21"/>
    <mergeCell ref="X21:Y21"/>
    <mergeCell ref="Z21:AA21"/>
    <mergeCell ref="AB21:AC21"/>
    <mergeCell ref="AD21:AE21"/>
    <mergeCell ref="AF21:AG21"/>
    <mergeCell ref="AH21:AI21"/>
    <mergeCell ref="A27:P27"/>
    <mergeCell ref="E28:P28"/>
    <mergeCell ref="E29:F29"/>
    <mergeCell ref="G29:H29"/>
    <mergeCell ref="I29:J29"/>
    <mergeCell ref="K29:L29"/>
    <mergeCell ref="M29:N29"/>
    <mergeCell ref="O29:P29"/>
    <mergeCell ref="Q29:R29"/>
    <mergeCell ref="A2:A4"/>
    <mergeCell ref="A5:A7"/>
    <mergeCell ref="A11:A13"/>
    <mergeCell ref="A14:A16"/>
    <mergeCell ref="A20:A22"/>
    <mergeCell ref="A23:A24"/>
    <mergeCell ref="A28:A30"/>
    <mergeCell ref="A31:A32"/>
    <mergeCell ref="B2:B4"/>
    <mergeCell ref="B11:B13"/>
    <mergeCell ref="B20:B22"/>
    <mergeCell ref="B28:B30"/>
    <mergeCell ref="C2:C4"/>
    <mergeCell ref="C11:C13"/>
    <mergeCell ref="C20:C22"/>
    <mergeCell ref="C28:C30"/>
    <mergeCell ref="D2:D4"/>
    <mergeCell ref="D11:D13"/>
    <mergeCell ref="D20:D22"/>
    <mergeCell ref="D28:D30"/>
    <mergeCell ref="T2:T4"/>
    <mergeCell ref="T5:T7"/>
    <mergeCell ref="T20:T22"/>
    <mergeCell ref="T23:T24"/>
    <mergeCell ref="U2:U4"/>
    <mergeCell ref="U20:U22"/>
    <mergeCell ref="V2:V4"/>
    <mergeCell ref="V20:V22"/>
    <mergeCell ref="W2:W4"/>
    <mergeCell ref="W20:W22"/>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m s o - c o n t e n t T y p e   ? > 
 < F o r m T e m p l a t e s   x m l n s = " h t t p : / / s c h e m a s . m i c r o s o f t . c o m / s h a r e p o i n t / v 3 / c o n t e n t t y p e / f o r m s " > 
   < D i s p l a y > D o c u m e n t L i b r a r y F o r m < / D i s p l a y > 
   < E d i t > D o c u m e n t L i b r a r y F o r m < / E d i t > 
   < N e w > D o c u m e n t L i b r a r y F o r m < / N e w > 
 < / F o r m T e m p l a t e s > 
 
</file>

<file path=customXml/itemProps1.xml><?xml version="1.0" encoding="utf-8"?>
<ds:datastoreItem xmlns:ds="http://schemas.openxmlformats.org/officeDocument/2006/customXml" ds:itemID="{64B47712-DA29-434B-9C23-BF809E6BC82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Cover sheet</vt:lpstr>
      <vt:lpstr>Agreements</vt:lpstr>
      <vt:lpstr>1Rx RSTD (with_without FH)</vt:lpstr>
      <vt:lpstr>1Rx UE Rx-Tx (with_without FH)</vt:lpstr>
      <vt:lpstr>1Rx PRS-RSRP (without FH)</vt:lpstr>
      <vt:lpstr>1Rx PRS-RSRPP (without FH)</vt:lpstr>
      <vt:lpstr>2Rx RSTD (with FH)</vt:lpstr>
      <vt:lpstr>2Rx UE Rx-Tx (with FH)</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 [E///]</dc:creator>
  <cp:lastModifiedBy>Deep [E///]</cp:lastModifiedBy>
  <dcterms:created xsi:type="dcterms:W3CDTF">2024-07-17T00:52:00Z</dcterms:created>
  <dcterms:modified xsi:type="dcterms:W3CDTF">2024-10-14T11:23:12Z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1033-6.10.1.8197</vt:lpwstr>
  </property>
  <property fmtid="{D5CDD505-2E9C-101B-9397-08002B2CF9AE}" pid="3" name="ContentTypeId">
    <vt:lpwstr>0x010100F3E9551B3FDDA24EBF0A209BAAD637CA</vt:lpwstr>
  </property>
  <property fmtid="{D5CDD505-2E9C-101B-9397-08002B2CF9AE}" pid="4" name="_2015_ms_pID_725343">
    <vt:lpwstr>(3)5u5FPpdR0VKRvqhQ68PQeIR0Q6k5tmhmJLbqIxlqTqv+E/OmMI+mz2e3YUTPDy84UcVTk6sA
jekuN0IzNbjqcu6RCwmjQYmch1Dw8dcw6WSH5WkTdmexS1l4zmo6ATsm9AL9NhVcoSkslxIz
kW81fUv/NKfGtY59vQWcGfpgAMv8HNaCmukHDNSdixvFI6vDRGuJdEpVO3rmnufqRaQKIuun
yzX6hOZaKcaee40qBP</vt:lpwstr>
  </property>
  <property fmtid="{D5CDD505-2E9C-101B-9397-08002B2CF9AE}" pid="5" name="_2015_ms_pID_7253431">
    <vt:lpwstr>R//EIBCEt6Ji+9oXzbIab/7f5nZKllmTfmd41Qhk0TZLS8H7T9Dn1y
9RJJOAnJTmaypBWyXpKkw+XFC3Q9lH7g0lD5NYqsCQPTQdU5lZSaAURIVsp1WNXqK7Bg4KI8
9fhEEEI0jpQaPGyyACxlm5LXCAFJQMH//m+8u2tVzTBPDI6EauGBVnyotFvd0oBhUXDiNSoh
KpLblPE45qpuIPF0cmbPLJhqdbqR/isgKA+K</vt:lpwstr>
  </property>
  <property fmtid="{D5CDD505-2E9C-101B-9397-08002B2CF9AE}" pid="6" name="_2015_ms_pID_7253432">
    <vt:lpwstr>jQ==</vt:lpwstr>
  </property>
  <property fmtid="{D5CDD505-2E9C-101B-9397-08002B2CF9AE}" pid="7" name="ICV">
    <vt:lpwstr>A0F76BE9EAB0F77335A0F966049AA693_42</vt:lpwstr>
  </property>
</Properties>
</file>