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YI Xuan\Desktop\RAN4#111-2024May\"/>
    </mc:Choice>
  </mc:AlternateContent>
  <xr:revisionPtr revIDLastSave="0" documentId="13_ncr:1_{2DE15BAE-1905-4EF7-9097-A8DCC9B66443}" xr6:coauthVersionLast="47" xr6:coauthVersionMax="47" xr10:uidLastSave="{00000000-0000-0000-0000-000000000000}"/>
  <bookViews>
    <workbookView xWindow="1586" yWindow="1834" windowWidth="14974" windowHeight="14135" tabRatio="854" activeTab="2" xr2:uid="{00000000-000D-0000-FFFF-FFFF00000000}"/>
  </bookViews>
  <sheets>
    <sheet name="Cover Sheet" sheetId="47" r:id="rId1"/>
    <sheet name="General Info" sheetId="49" r:id="rId2"/>
    <sheet name="Summary" sheetId="65" r:id="rId3"/>
    <sheet name="CDF_1" sheetId="66" r:id="rId4"/>
    <sheet name="CDF_2" sheetId="75" r:id="rId5"/>
    <sheet name="CDF_3" sheetId="76" r:id="rId6"/>
    <sheet name="Lab1" sheetId="48" r:id="rId7"/>
    <sheet name="Lab 2" sheetId="70" r:id="rId8"/>
    <sheet name="Lab 4" sheetId="69" r:id="rId9"/>
    <sheet name="Lab5" sheetId="61" r:id="rId10"/>
    <sheet name="Lab6" sheetId="64" r:id="rId11"/>
    <sheet name="Reference" sheetId="77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6" l="1"/>
  <c r="F21" i="76"/>
  <c r="F19" i="76"/>
  <c r="F18" i="76"/>
  <c r="F17" i="76"/>
  <c r="F13" i="76"/>
  <c r="F12" i="76"/>
  <c r="F11" i="76"/>
  <c r="F10" i="76"/>
  <c r="F9" i="76"/>
  <c r="F8" i="76"/>
  <c r="F7" i="76"/>
  <c r="F6" i="76"/>
  <c r="F4" i="76"/>
  <c r="F3" i="76"/>
  <c r="E31" i="76"/>
  <c r="E29" i="76"/>
  <c r="E27" i="76"/>
  <c r="E20" i="76"/>
  <c r="E19" i="76"/>
  <c r="E18" i="76"/>
  <c r="E17" i="76"/>
  <c r="E16" i="76"/>
  <c r="E15" i="76"/>
  <c r="E13" i="76"/>
  <c r="E11" i="76"/>
  <c r="E9" i="76"/>
  <c r="E6" i="76"/>
  <c r="E5" i="76"/>
  <c r="E4" i="76"/>
  <c r="F22" i="75"/>
  <c r="F21" i="75"/>
  <c r="F19" i="75"/>
  <c r="F18" i="75"/>
  <c r="F17" i="75"/>
  <c r="F13" i="75"/>
  <c r="F12" i="75"/>
  <c r="F11" i="75"/>
  <c r="F10" i="75"/>
  <c r="F9" i="75"/>
  <c r="F8" i="75"/>
  <c r="F7" i="75"/>
  <c r="F6" i="75"/>
  <c r="F4" i="75"/>
  <c r="F3" i="75"/>
  <c r="E31" i="75"/>
  <c r="E29" i="75"/>
  <c r="E27" i="75"/>
  <c r="E26" i="75"/>
  <c r="E20" i="75"/>
  <c r="E19" i="75"/>
  <c r="E18" i="75"/>
  <c r="E17" i="75"/>
  <c r="E16" i="75"/>
  <c r="E15" i="75"/>
  <c r="E13" i="75"/>
  <c r="E12" i="75"/>
  <c r="E11" i="75"/>
  <c r="E9" i="75"/>
  <c r="E7" i="75"/>
  <c r="E6" i="75"/>
  <c r="E5" i="75"/>
  <c r="E4" i="75"/>
  <c r="E3" i="75"/>
  <c r="C31" i="65"/>
  <c r="D4" i="75"/>
  <c r="D6" i="75"/>
  <c r="D32" i="76"/>
  <c r="D29" i="76"/>
  <c r="D28" i="76"/>
  <c r="D24" i="76"/>
  <c r="D23" i="76"/>
  <c r="D16" i="76"/>
  <c r="D15" i="76"/>
  <c r="D14" i="76"/>
  <c r="D13" i="76"/>
  <c r="D10" i="76"/>
  <c r="D8" i="76"/>
  <c r="D7" i="76"/>
  <c r="K6" i="76"/>
  <c r="D5" i="76"/>
  <c r="J7" i="76" s="1"/>
  <c r="D32" i="75"/>
  <c r="D29" i="75"/>
  <c r="D28" i="75"/>
  <c r="D25" i="75"/>
  <c r="D24" i="75"/>
  <c r="D23" i="75"/>
  <c r="D16" i="75"/>
  <c r="D15" i="75"/>
  <c r="D14" i="75"/>
  <c r="D13" i="75"/>
  <c r="D11" i="75"/>
  <c r="D10" i="75"/>
  <c r="K9" i="75"/>
  <c r="D9" i="75"/>
  <c r="D8" i="75"/>
  <c r="D7" i="75"/>
  <c r="L6" i="75"/>
  <c r="J5" i="75"/>
  <c r="D5" i="75"/>
  <c r="L17" i="75"/>
  <c r="L16" i="75"/>
  <c r="K3" i="75"/>
  <c r="J18" i="75"/>
  <c r="B18" i="65" s="1"/>
  <c r="K2" i="75"/>
  <c r="E29" i="66"/>
  <c r="E27" i="66"/>
  <c r="E26" i="66"/>
  <c r="F22" i="66"/>
  <c r="F21" i="66"/>
  <c r="F19" i="66"/>
  <c r="F18" i="66"/>
  <c r="E20" i="66"/>
  <c r="E19" i="66"/>
  <c r="E18" i="66"/>
  <c r="D32" i="66"/>
  <c r="E31" i="66"/>
  <c r="F54" i="69"/>
  <c r="F55" i="69"/>
  <c r="F53" i="69"/>
  <c r="F47" i="69"/>
  <c r="F46" i="69"/>
  <c r="F45" i="69"/>
  <c r="F39" i="69"/>
  <c r="F38" i="69"/>
  <c r="F37" i="69"/>
  <c r="F31" i="69"/>
  <c r="F30" i="69"/>
  <c r="F29" i="69"/>
  <c r="F23" i="69"/>
  <c r="F22" i="69"/>
  <c r="F21" i="69"/>
  <c r="F15" i="69"/>
  <c r="F14" i="69"/>
  <c r="F13" i="69"/>
  <c r="F7" i="69"/>
  <c r="F6" i="69"/>
  <c r="F5" i="69"/>
  <c r="K16" i="76" l="1"/>
  <c r="K12" i="76"/>
  <c r="K4" i="76"/>
  <c r="L17" i="76"/>
  <c r="K14" i="76"/>
  <c r="J10" i="76"/>
  <c r="J21" i="76"/>
  <c r="B30" i="65" s="1"/>
  <c r="J3" i="76"/>
  <c r="J19" i="76"/>
  <c r="B28" i="65" s="1"/>
  <c r="L11" i="76"/>
  <c r="L14" i="76"/>
  <c r="L21" i="76"/>
  <c r="K3" i="76"/>
  <c r="L7" i="76"/>
  <c r="L10" i="76"/>
  <c r="J18" i="76"/>
  <c r="B27" i="65" s="1"/>
  <c r="L3" i="76"/>
  <c r="J9" i="76"/>
  <c r="K13" i="76"/>
  <c r="J15" i="76"/>
  <c r="K18" i="76"/>
  <c r="C27" i="65" s="1"/>
  <c r="J20" i="76"/>
  <c r="B29" i="65" s="1"/>
  <c r="J22" i="76"/>
  <c r="K2" i="76"/>
  <c r="J5" i="76"/>
  <c r="L6" i="76"/>
  <c r="K9" i="76"/>
  <c r="J12" i="76"/>
  <c r="L13" i="76"/>
  <c r="K15" i="76"/>
  <c r="L18" i="76"/>
  <c r="K20" i="76"/>
  <c r="C29" i="65" s="1"/>
  <c r="K22" i="76"/>
  <c r="J16" i="76"/>
  <c r="L19" i="76"/>
  <c r="K19" i="76"/>
  <c r="C28" i="65" s="1"/>
  <c r="L4" i="76"/>
  <c r="K7" i="76"/>
  <c r="J6" i="76"/>
  <c r="J13" i="76"/>
  <c r="L16" i="76"/>
  <c r="L2" i="76"/>
  <c r="K5" i="76"/>
  <c r="J8" i="76"/>
  <c r="L9" i="76"/>
  <c r="L15" i="76"/>
  <c r="J17" i="76"/>
  <c r="L20" i="76"/>
  <c r="L22" i="76"/>
  <c r="L5" i="76"/>
  <c r="K8" i="76"/>
  <c r="J11" i="76"/>
  <c r="L12" i="76"/>
  <c r="J14" i="76"/>
  <c r="K17" i="76"/>
  <c r="K21" i="76"/>
  <c r="C30" i="65" s="1"/>
  <c r="K10" i="76"/>
  <c r="J2" i="76"/>
  <c r="J4" i="76"/>
  <c r="L8" i="76"/>
  <c r="K11" i="76"/>
  <c r="L8" i="75"/>
  <c r="J19" i="75"/>
  <c r="B19" i="65" s="1"/>
  <c r="J7" i="75"/>
  <c r="L11" i="75"/>
  <c r="J16" i="75"/>
  <c r="K21" i="75"/>
  <c r="J2" i="75"/>
  <c r="L3" i="75"/>
  <c r="K6" i="75"/>
  <c r="J9" i="75"/>
  <c r="K13" i="75"/>
  <c r="J15" i="75"/>
  <c r="K18" i="75"/>
  <c r="J20" i="75"/>
  <c r="B20" i="65" s="1"/>
  <c r="J22" i="75"/>
  <c r="J12" i="75"/>
  <c r="L13" i="75"/>
  <c r="K15" i="75"/>
  <c r="L18" i="75"/>
  <c r="K20" i="75"/>
  <c r="K22" i="75"/>
  <c r="L2" i="75"/>
  <c r="K5" i="75"/>
  <c r="J8" i="75"/>
  <c r="L9" i="75"/>
  <c r="K12" i="75"/>
  <c r="L15" i="75"/>
  <c r="J17" i="75"/>
  <c r="L20" i="75"/>
  <c r="L22" i="75"/>
  <c r="L5" i="75"/>
  <c r="K8" i="75"/>
  <c r="J11" i="75"/>
  <c r="L12" i="75"/>
  <c r="J14" i="75"/>
  <c r="K17" i="75"/>
  <c r="J4" i="75"/>
  <c r="K11" i="75"/>
  <c r="J21" i="75"/>
  <c r="B21" i="65" s="1"/>
  <c r="J3" i="75"/>
  <c r="L4" i="75"/>
  <c r="K7" i="75"/>
  <c r="K10" i="75"/>
  <c r="K16" i="75"/>
  <c r="L19" i="75"/>
  <c r="L21" i="75"/>
  <c r="K14" i="75"/>
  <c r="K4" i="75"/>
  <c r="J10" i="75"/>
  <c r="L14" i="75"/>
  <c r="K19" i="75"/>
  <c r="J6" i="75"/>
  <c r="L7" i="75"/>
  <c r="L10" i="75"/>
  <c r="J13" i="75"/>
  <c r="E7" i="66"/>
  <c r="D30" i="66" l="1"/>
  <c r="D29" i="66"/>
  <c r="D28" i="66"/>
  <c r="D27" i="66"/>
  <c r="D26" i="66"/>
  <c r="D25" i="66"/>
  <c r="D24" i="66"/>
  <c r="F23" i="70"/>
  <c r="F22" i="70"/>
  <c r="F21" i="70"/>
  <c r="F15" i="70"/>
  <c r="F14" i="70"/>
  <c r="F13" i="70"/>
  <c r="F7" i="70"/>
  <c r="F6" i="70"/>
  <c r="F5" i="70"/>
  <c r="D23" i="66" l="1"/>
  <c r="D12" i="66"/>
  <c r="F119" i="48" l="1"/>
  <c r="F118" i="48"/>
  <c r="F110" i="48"/>
  <c r="F109" i="48"/>
  <c r="F102" i="48"/>
  <c r="F101" i="48"/>
  <c r="F93" i="48"/>
  <c r="F87" i="48"/>
  <c r="F13" i="66" s="1"/>
  <c r="F86" i="48"/>
  <c r="F85" i="48"/>
  <c r="F79" i="48"/>
  <c r="F78" i="48"/>
  <c r="F77" i="48"/>
  <c r="F71" i="48"/>
  <c r="F70" i="48"/>
  <c r="F69" i="48"/>
  <c r="D11" i="66" s="1"/>
  <c r="F63" i="48"/>
  <c r="F61" i="48"/>
  <c r="F55" i="48"/>
  <c r="F54" i="48"/>
  <c r="F53" i="48"/>
  <c r="F47" i="48"/>
  <c r="F45" i="48"/>
  <c r="F39" i="48"/>
  <c r="F7" i="66" s="1"/>
  <c r="F38" i="48"/>
  <c r="F37" i="48"/>
  <c r="F31" i="48"/>
  <c r="F30" i="48"/>
  <c r="F29" i="48"/>
  <c r="F22" i="48"/>
  <c r="F21" i="48"/>
  <c r="F15" i="48"/>
  <c r="F4" i="66" s="1"/>
  <c r="F14" i="48"/>
  <c r="F13" i="48"/>
  <c r="F7" i="48"/>
  <c r="F6" i="48"/>
  <c r="F5" i="48"/>
  <c r="F17" i="66"/>
  <c r="E17" i="66"/>
  <c r="E16" i="66"/>
  <c r="D16" i="66"/>
  <c r="E15" i="66"/>
  <c r="D15" i="66"/>
  <c r="D14" i="66"/>
  <c r="E13" i="66"/>
  <c r="D13" i="66"/>
  <c r="F12" i="66"/>
  <c r="E12" i="66"/>
  <c r="F11" i="66"/>
  <c r="E11" i="66"/>
  <c r="F10" i="66"/>
  <c r="D10" i="66"/>
  <c r="F9" i="66"/>
  <c r="E9" i="66"/>
  <c r="D9" i="66"/>
  <c r="F8" i="66"/>
  <c r="D8" i="66"/>
  <c r="D7" i="66"/>
  <c r="F6" i="66"/>
  <c r="E6" i="66"/>
  <c r="D6" i="66"/>
  <c r="E5" i="66"/>
  <c r="D5" i="66"/>
  <c r="E4" i="66"/>
  <c r="D4" i="66"/>
  <c r="F3" i="66"/>
  <c r="E3" i="66"/>
  <c r="D3" i="66"/>
  <c r="K15" i="66" l="1"/>
  <c r="K7" i="66"/>
  <c r="B2" i="65"/>
  <c r="C2" i="65"/>
  <c r="K22" i="66"/>
  <c r="J10" i="66"/>
  <c r="J22" i="66"/>
  <c r="L22" i="66"/>
  <c r="D2" i="65"/>
  <c r="K8" i="66"/>
  <c r="L5" i="66"/>
  <c r="L12" i="66"/>
  <c r="L20" i="66"/>
  <c r="D11" i="65" s="1"/>
  <c r="L4" i="66"/>
  <c r="J16" i="66"/>
  <c r="J8" i="66"/>
  <c r="K21" i="66"/>
  <c r="C12" i="65" s="1"/>
  <c r="K14" i="66"/>
  <c r="K6" i="66"/>
  <c r="L19" i="66"/>
  <c r="D10" i="65" s="1"/>
  <c r="L11" i="66"/>
  <c r="L3" i="66"/>
  <c r="J15" i="66"/>
  <c r="J7" i="66"/>
  <c r="K13" i="66"/>
  <c r="K5" i="66"/>
  <c r="L18" i="66"/>
  <c r="D9" i="65" s="1"/>
  <c r="L10" i="66"/>
  <c r="J17" i="66"/>
  <c r="J3" i="66"/>
  <c r="J14" i="66"/>
  <c r="J6" i="66"/>
  <c r="K20" i="66"/>
  <c r="C11" i="65" s="1"/>
  <c r="K12" i="66"/>
  <c r="K4" i="66"/>
  <c r="L17" i="66"/>
  <c r="L9" i="66"/>
  <c r="J21" i="66"/>
  <c r="B12" i="65" s="1"/>
  <c r="J13" i="66"/>
  <c r="J5" i="66"/>
  <c r="K19" i="66"/>
  <c r="C10" i="65" s="1"/>
  <c r="K11" i="66"/>
  <c r="K3" i="66"/>
  <c r="L16" i="66"/>
  <c r="L8" i="66"/>
  <c r="J12" i="66"/>
  <c r="J4" i="66"/>
  <c r="K18" i="66"/>
  <c r="C9" i="65" s="1"/>
  <c r="K10" i="66"/>
  <c r="J19" i="66"/>
  <c r="B10" i="65" s="1"/>
  <c r="L15" i="66"/>
  <c r="L7" i="66"/>
  <c r="J20" i="66"/>
  <c r="B11" i="65" s="1"/>
  <c r="J11" i="66"/>
  <c r="K2" i="66"/>
  <c r="K17" i="66"/>
  <c r="K9" i="66"/>
  <c r="L21" i="66"/>
  <c r="D12" i="65" s="1"/>
  <c r="L14" i="66"/>
  <c r="L6" i="66"/>
  <c r="J9" i="66"/>
  <c r="J2" i="66"/>
  <c r="J18" i="66"/>
  <c r="B9" i="65" s="1"/>
  <c r="L2" i="66"/>
  <c r="K16" i="66"/>
  <c r="L13" i="66"/>
  <c r="B22" i="65" l="1"/>
  <c r="B31" i="65"/>
</calcChain>
</file>

<file path=xl/sharedStrings.xml><?xml version="1.0" encoding="utf-8"?>
<sst xmlns="http://schemas.openxmlformats.org/spreadsheetml/2006/main" count="1255" uniqueCount="245">
  <si>
    <t>CAICT</t>
    <phoneticPr fontId="1" type="noConversion"/>
  </si>
  <si>
    <t>Band</t>
    <phoneticPr fontId="1" type="noConversion"/>
  </si>
  <si>
    <t>Lab 1</t>
  </si>
  <si>
    <t>Tdoc number:</t>
  </si>
  <si>
    <t>Agenda item:</t>
  </si>
  <si>
    <t>Source:</t>
  </si>
  <si>
    <t>Title:</t>
  </si>
  <si>
    <t>Document for:</t>
  </si>
  <si>
    <t xml:space="preserve">Max DL RS-EPRE at UE </t>
    <phoneticPr fontId="1" type="noConversion"/>
  </si>
  <si>
    <t>gNodeB emulator configurations</t>
    <phoneticPr fontId="1" type="noConversion"/>
  </si>
  <si>
    <t>Per 3GPP TS 38.151 Annex A.3</t>
    <phoneticPr fontId="1" type="noConversion"/>
  </si>
  <si>
    <t>EUT Positioning</t>
    <phoneticPr fontId="1" type="noConversion"/>
  </si>
  <si>
    <t>Free Space</t>
    <phoneticPr fontId="1" type="noConversion"/>
  </si>
  <si>
    <t>Operation Mode</t>
  </si>
  <si>
    <t>Smartphone</t>
  </si>
  <si>
    <t xml:space="preserve">UE Type </t>
  </si>
  <si>
    <t>30km/h</t>
    <phoneticPr fontId="1" type="noConversion"/>
  </si>
  <si>
    <t>Mobile Speed</t>
    <phoneticPr fontId="1" type="noConversion"/>
  </si>
  <si>
    <t>Channel Model</t>
    <phoneticPr fontId="1" type="noConversion"/>
  </si>
  <si>
    <t>Test Plan</t>
  </si>
  <si>
    <t>Test system</t>
  </si>
  <si>
    <t>Test Methodology</t>
  </si>
  <si>
    <t>SCS</t>
  </si>
  <si>
    <t>Number of UE orientations fail to reach 70%TP</t>
    <phoneticPr fontId="1" type="noConversion"/>
  </si>
  <si>
    <t>FS_DMP</t>
    <phoneticPr fontId="1" type="noConversion"/>
  </si>
  <si>
    <t>FS_DML</t>
    <phoneticPr fontId="1" type="noConversion"/>
  </si>
  <si>
    <t>FS_DMSU</t>
    <phoneticPr fontId="1" type="noConversion"/>
  </si>
  <si>
    <t>FS_DMP</t>
  </si>
  <si>
    <t>FS_DML</t>
  </si>
  <si>
    <t>FS_DMSU</t>
  </si>
  <si>
    <t>n28</t>
    <phoneticPr fontId="1" type="noConversion"/>
  </si>
  <si>
    <t>10MHz</t>
    <phoneticPr fontId="1" type="noConversion"/>
  </si>
  <si>
    <t>15kHz</t>
    <phoneticPr fontId="1" type="noConversion"/>
  </si>
  <si>
    <t>-80dBm/15kHz</t>
    <phoneticPr fontId="1" type="noConversion"/>
  </si>
  <si>
    <t>Multi-Probe Anechoic Chamber (MPAC) with 16 probes</t>
    <phoneticPr fontId="1" type="noConversion"/>
  </si>
  <si>
    <t>Max Theoretical TP</t>
    <phoneticPr fontId="1" type="noConversion"/>
  </si>
  <si>
    <t>DL Mid Channel</t>
    <phoneticPr fontId="1" type="noConversion"/>
  </si>
  <si>
    <t>Apple</t>
    <phoneticPr fontId="1" type="noConversion"/>
  </si>
  <si>
    <t xml:space="preserve">Target Band for NR FR1 MIMO OTA Measurement Campaign </t>
    <phoneticPr fontId="1" type="noConversion"/>
  </si>
  <si>
    <t>Band #</t>
    <phoneticPr fontId="1" type="noConversion"/>
  </si>
  <si>
    <t>n28, n5, n1</t>
    <phoneticPr fontId="1" type="noConversion"/>
  </si>
  <si>
    <t>Bandwidth</t>
  </si>
  <si>
    <t>n28/n5 (FDD 2x2): 39.915 Mbps
n1 (FDD 4x4): 45.760 Mbps</t>
    <phoneticPr fontId="1" type="noConversion"/>
  </si>
  <si>
    <t>Channel Model (per 3GPP TS 38.151 Annex C.1)</t>
    <phoneticPr fontId="1" type="noConversion"/>
  </si>
  <si>
    <t xml:space="preserve">n28/n5: UMi CDL-C 
n1: UMa CDL-C </t>
    <phoneticPr fontId="1" type="noConversion"/>
  </si>
  <si>
    <t>UE information</t>
    <phoneticPr fontId="1" type="noConversion"/>
  </si>
  <si>
    <t>NR Standalone (SA)</t>
    <phoneticPr fontId="1" type="noConversion"/>
  </si>
  <si>
    <t>Power Class</t>
    <phoneticPr fontId="1" type="noConversion"/>
  </si>
  <si>
    <t>PC3</t>
    <phoneticPr fontId="1" type="noConversion"/>
  </si>
  <si>
    <t>UE information disclosure</t>
    <phoneticPr fontId="1" type="noConversion"/>
  </si>
  <si>
    <t>Test Conditions</t>
    <phoneticPr fontId="1" type="noConversion"/>
  </si>
  <si>
    <t>Usage Mode</t>
    <phoneticPr fontId="1" type="noConversion"/>
  </si>
  <si>
    <t>3GPP TS 38.151</t>
    <phoneticPr fontId="1" type="noConversion"/>
  </si>
  <si>
    <t>Common test parameters: per Table E.1-1 of TS 38.151 
Test parameters for n28/n5 (FDD 2x2): per Table E.1-2 of TS 38.151
Test parameters for n1 (FDD 4x4): per Table E.1-4 of TS 38.151</t>
    <phoneticPr fontId="1" type="noConversion"/>
  </si>
  <si>
    <t>UE information ONLY to RAN4 Secretary (use template in R4-2321191)</t>
    <phoneticPr fontId="1" type="noConversion"/>
  </si>
  <si>
    <t>DUT #</t>
    <phoneticPr fontId="1" type="noConversion"/>
  </si>
  <si>
    <t>DUT 1</t>
    <phoneticPr fontId="1" type="noConversion"/>
  </si>
  <si>
    <r>
      <t>S</t>
    </r>
    <r>
      <rPr>
        <b/>
        <vertAlign val="subscript"/>
        <sz val="10"/>
        <color theme="1"/>
        <rFont val="Arial"/>
        <family val="2"/>
      </rPr>
      <t>MODE,70</t>
    </r>
    <r>
      <rPr>
        <b/>
        <sz val="10"/>
        <color theme="1"/>
        <rFont val="Arial"/>
        <family val="2"/>
      </rPr>
      <t xml:space="preserve"> [dBm/15kHz]</t>
    </r>
    <phoneticPr fontId="1" type="noConversion"/>
  </si>
  <si>
    <r>
      <t>TRMS</t>
    </r>
    <r>
      <rPr>
        <b/>
        <vertAlign val="subscript"/>
        <sz val="10"/>
        <color theme="1"/>
        <rFont val="Arial"/>
        <family val="2"/>
      </rPr>
      <t>average,70</t>
    </r>
    <r>
      <rPr>
        <b/>
        <sz val="10"/>
        <color theme="1"/>
        <rFont val="Arial"/>
        <family val="2"/>
      </rPr>
      <t xml:space="preserve"> [dBm/15kHz]</t>
    </r>
    <phoneticPr fontId="1" type="noConversion"/>
  </si>
  <si>
    <t>Number of UE orientations fail to reach 90%TP</t>
    <phoneticPr fontId="1" type="noConversion"/>
  </si>
  <si>
    <t>n28 10MHz (15kHz SCS)</t>
    <phoneticPr fontId="1" type="noConversion"/>
  </si>
  <si>
    <t>n5 10MHz (15kHz SCS)</t>
    <phoneticPr fontId="1" type="noConversion"/>
  </si>
  <si>
    <t>n1 10MHz (15kHz SCS)</t>
    <phoneticPr fontId="1" type="noConversion"/>
  </si>
  <si>
    <t>DUT 2</t>
    <phoneticPr fontId="1" type="noConversion"/>
  </si>
  <si>
    <t>DUT 3</t>
    <phoneticPr fontId="1" type="noConversion"/>
  </si>
  <si>
    <t>DUT 4</t>
    <phoneticPr fontId="1" type="noConversion"/>
  </si>
  <si>
    <t>DUT 5</t>
    <phoneticPr fontId="1" type="noConversion"/>
  </si>
  <si>
    <t>DUT 6</t>
    <phoneticPr fontId="1" type="noConversion"/>
  </si>
  <si>
    <t>DUT 7</t>
    <phoneticPr fontId="1" type="noConversion"/>
  </si>
  <si>
    <t>DUT 8</t>
    <phoneticPr fontId="1" type="noConversion"/>
  </si>
  <si>
    <t>DUT 9</t>
    <phoneticPr fontId="1" type="noConversion"/>
  </si>
  <si>
    <t>DUT 10</t>
    <phoneticPr fontId="1" type="noConversion"/>
  </si>
  <si>
    <t>DUT 11</t>
    <phoneticPr fontId="1" type="noConversion"/>
  </si>
  <si>
    <t>DUT 12</t>
    <phoneticPr fontId="1" type="noConversion"/>
  </si>
  <si>
    <t>DUT 13</t>
    <phoneticPr fontId="1" type="noConversion"/>
  </si>
  <si>
    <t>DUT 14</t>
    <phoneticPr fontId="1" type="noConversion"/>
  </si>
  <si>
    <t>DUT 15</t>
    <phoneticPr fontId="1" type="noConversion"/>
  </si>
  <si>
    <t>n28 TRMS</t>
    <phoneticPr fontId="1" type="noConversion"/>
  </si>
  <si>
    <t>n1</t>
    <phoneticPr fontId="1" type="noConversion"/>
  </si>
  <si>
    <t>n5 TRMS</t>
    <phoneticPr fontId="1" type="noConversion"/>
  </si>
  <si>
    <t>n1 TRMS</t>
    <phoneticPr fontId="1" type="noConversion"/>
  </si>
  <si>
    <t>DUT 2</t>
  </si>
  <si>
    <t>DUT 3</t>
  </si>
  <si>
    <t>DUT 4</t>
  </si>
  <si>
    <t>DUT 5</t>
  </si>
  <si>
    <t>DUT 6</t>
  </si>
  <si>
    <t>DUT 7</t>
  </si>
  <si>
    <t>DUT 8</t>
  </si>
  <si>
    <t>DUT 9</t>
  </si>
  <si>
    <t>DUT 10</t>
  </si>
  <si>
    <t>DUT 11</t>
  </si>
  <si>
    <t>DUT 12</t>
  </si>
  <si>
    <t>DUT 13</t>
  </si>
  <si>
    <t>DUT 14</t>
  </si>
  <si>
    <t>DUT 15</t>
  </si>
  <si>
    <t>DUT information</t>
    <phoneticPr fontId="1" type="noConversion"/>
  </si>
  <si>
    <t>Lab #</t>
    <phoneticPr fontId="1" type="noConversion"/>
  </si>
  <si>
    <t>Lab 1</t>
    <phoneticPr fontId="1" type="noConversion"/>
  </si>
  <si>
    <t>n5</t>
    <phoneticPr fontId="1" type="noConversion"/>
  </si>
  <si>
    <t>Percentile</t>
    <phoneticPr fontId="1" type="noConversion"/>
  </si>
  <si>
    <t>Measurement data [dBm/15kHz]</t>
    <phoneticPr fontId="1" type="noConversion"/>
  </si>
  <si>
    <t>80%-tile</t>
    <phoneticPr fontId="1" type="noConversion"/>
  </si>
  <si>
    <t>85%-tile</t>
    <phoneticPr fontId="1" type="noConversion"/>
  </si>
  <si>
    <t>90%-tile</t>
    <phoneticPr fontId="1" type="noConversion"/>
  </si>
  <si>
    <t>95%-tile</t>
    <phoneticPr fontId="1" type="noConversion"/>
  </si>
  <si>
    <r>
      <t>S</t>
    </r>
    <r>
      <rPr>
        <b/>
        <vertAlign val="subscript"/>
        <sz val="10"/>
        <color theme="1"/>
        <rFont val="ariel"/>
        <family val="2"/>
      </rPr>
      <t>MODE,70</t>
    </r>
    <r>
      <rPr>
        <b/>
        <sz val="10"/>
        <color theme="1"/>
        <rFont val="ariel"/>
        <family val="2"/>
      </rPr>
      <t xml:space="preserve"> [dBm/15kHz]</t>
    </r>
    <phoneticPr fontId="1" type="noConversion"/>
  </si>
  <si>
    <r>
      <t>TRMS</t>
    </r>
    <r>
      <rPr>
        <b/>
        <vertAlign val="subscript"/>
        <sz val="10"/>
        <color theme="1"/>
        <rFont val="ariel"/>
        <family val="2"/>
      </rPr>
      <t>average,70</t>
    </r>
    <r>
      <rPr>
        <b/>
        <sz val="10"/>
        <color theme="1"/>
        <rFont val="ariel"/>
        <family val="2"/>
      </rPr>
      <t xml:space="preserve"> [dBm/15kHz]</t>
    </r>
    <phoneticPr fontId="1" type="noConversion"/>
  </si>
  <si>
    <t>DUT 1</t>
  </si>
  <si>
    <t>Band</t>
  </si>
  <si>
    <t>DL Mid Channel</t>
  </si>
  <si>
    <r>
      <rPr>
        <b/>
        <sz val="10"/>
        <color theme="1"/>
        <rFont val="ariel"/>
        <family val="2"/>
      </rPr>
      <t>S</t>
    </r>
    <r>
      <rPr>
        <b/>
        <vertAlign val="subscript"/>
        <sz val="10"/>
        <color theme="1"/>
        <rFont val="ariel"/>
        <family val="2"/>
      </rPr>
      <t>MODE,70</t>
    </r>
    <r>
      <rPr>
        <b/>
        <sz val="10"/>
        <color theme="1"/>
        <rFont val="ariel"/>
        <family val="2"/>
      </rPr>
      <t xml:space="preserve"> [dBm/15kHz]</t>
    </r>
  </si>
  <si>
    <r>
      <rPr>
        <b/>
        <sz val="10"/>
        <color theme="1"/>
        <rFont val="ariel"/>
        <family val="2"/>
      </rPr>
      <t>TRMS</t>
    </r>
    <r>
      <rPr>
        <b/>
        <vertAlign val="subscript"/>
        <sz val="10"/>
        <color theme="1"/>
        <rFont val="ariel"/>
        <family val="2"/>
      </rPr>
      <t>average,70</t>
    </r>
    <r>
      <rPr>
        <b/>
        <sz val="10"/>
        <color theme="1"/>
        <rFont val="ariel"/>
        <family val="2"/>
      </rPr>
      <t xml:space="preserve"> [dBm/15kHz]</t>
    </r>
  </si>
  <si>
    <t>Number of UE orientations fail to reach 70%TP</t>
  </si>
  <si>
    <t>Number of UE orientations fail to reach 90%TP</t>
  </si>
  <si>
    <t>n28 10MHz (15kHz SCS)</t>
  </si>
  <si>
    <t>n5 10MHz (15kHz SCS)</t>
  </si>
  <si>
    <t>n1 10MHz (15kHz SCS)</t>
  </si>
  <si>
    <t>Lab 2</t>
    <phoneticPr fontId="1" type="noConversion"/>
  </si>
  <si>
    <t>UE number</t>
    <phoneticPr fontId="1" type="noConversion"/>
  </si>
  <si>
    <t>UE 1</t>
    <phoneticPr fontId="1" type="noConversion"/>
  </si>
  <si>
    <t>UE 2</t>
  </si>
  <si>
    <t>UE 3</t>
  </si>
  <si>
    <t>UE 4</t>
  </si>
  <si>
    <t>UE 5</t>
  </si>
  <si>
    <t>UE 6</t>
  </si>
  <si>
    <t>UE 7</t>
  </si>
  <si>
    <t>UE 8</t>
  </si>
  <si>
    <t>UE 9</t>
  </si>
  <si>
    <t>UE 10</t>
  </si>
  <si>
    <t>UE 11</t>
  </si>
  <si>
    <t>UE 12</t>
  </si>
  <si>
    <t>UE 13</t>
  </si>
  <si>
    <t>UE 14</t>
  </si>
  <si>
    <t>UE 15</t>
  </si>
  <si>
    <t>UE 16</t>
  </si>
  <si>
    <t>UE 17</t>
  </si>
  <si>
    <t>UE 18</t>
  </si>
  <si>
    <t>UE 19</t>
  </si>
  <si>
    <t>Lab 4</t>
  </si>
  <si>
    <t>Lab 4</t>
    <phoneticPr fontId="1" type="noConversion"/>
  </si>
  <si>
    <t>UE 20</t>
  </si>
  <si>
    <t>UE 21</t>
  </si>
  <si>
    <t>UE 22</t>
  </si>
  <si>
    <t>UE 23</t>
  </si>
  <si>
    <t>UE 24</t>
  </si>
  <si>
    <t>UE 25</t>
  </si>
  <si>
    <t xml:space="preserve">fail </t>
    <phoneticPr fontId="1" type="noConversion"/>
  </si>
  <si>
    <r>
      <t>TRMS</t>
    </r>
    <r>
      <rPr>
        <b/>
        <vertAlign val="subscript"/>
        <sz val="11"/>
        <color theme="1"/>
        <rFont val="Arial"/>
        <family val="2"/>
      </rPr>
      <t>70</t>
    </r>
    <r>
      <rPr>
        <b/>
        <sz val="11"/>
        <color theme="1"/>
        <rFont val="Arial"/>
        <family val="2"/>
      </rPr>
      <t xml:space="preserve"> CDF analysis results [dBm/15 or 30 kHz]</t>
    </r>
    <phoneticPr fontId="1" type="noConversion"/>
  </si>
  <si>
    <t>Total amount of DUTs</t>
    <phoneticPr fontId="1" type="noConversion"/>
  </si>
  <si>
    <t>R4-2407660, CAICT</t>
    <phoneticPr fontId="1" type="noConversion"/>
  </si>
  <si>
    <t>DUT 16</t>
  </si>
  <si>
    <r>
      <t>S</t>
    </r>
    <r>
      <rPr>
        <b/>
        <vertAlign val="subscript"/>
        <sz val="10"/>
        <color theme="1"/>
        <rFont val="Arial"/>
        <family val="2"/>
      </rPr>
      <t>MODE,70</t>
    </r>
    <r>
      <rPr>
        <b/>
        <sz val="10"/>
        <color theme="1"/>
        <rFont val="Arial"/>
        <family val="2"/>
      </rPr>
      <t xml:space="preserve"> [dBm/15kHz]</t>
    </r>
  </si>
  <si>
    <r>
      <t>TRMS</t>
    </r>
    <r>
      <rPr>
        <b/>
        <vertAlign val="subscript"/>
        <sz val="10"/>
        <color theme="1"/>
        <rFont val="Arial"/>
        <family val="2"/>
      </rPr>
      <t>average,70</t>
    </r>
    <r>
      <rPr>
        <b/>
        <sz val="10"/>
        <color theme="1"/>
        <rFont val="Arial"/>
        <family val="2"/>
      </rPr>
      <t xml:space="preserve"> [dBm/15kHz]</t>
    </r>
  </si>
  <si>
    <t>DUT 17</t>
  </si>
  <si>
    <t>DUT 18</t>
  </si>
  <si>
    <t>DUT 19</t>
  </si>
  <si>
    <t>DUT 20</t>
  </si>
  <si>
    <t>Measurement results</t>
  </si>
  <si>
    <t>UE information</t>
  </si>
  <si>
    <t xml:space="preserve">DUT </t>
  </si>
  <si>
    <t>DL power condition (dBm/15kHz)</t>
  </si>
  <si>
    <t>Number of orientations cannot reach 90%TP (DMSU)</t>
  </si>
  <si>
    <t>Number of orientations cannot reach 70%TP (DMSU)</t>
  </si>
  <si>
    <t>Year of production</t>
  </si>
  <si>
    <t>Regional market or global market?</t>
  </si>
  <si>
    <t xml:space="preserve">Supported NR bands </t>
  </si>
  <si>
    <t>Regional</t>
  </si>
  <si>
    <t>n1/n5/n8/n28A/n41/n77/n78</t>
  </si>
  <si>
    <t>n41/n78/n1/n77/n28A/n3/n7/n8/n20/n5</t>
  </si>
  <si>
    <t>n1/n3/n5/n8/n28/n40/n41/n77/n78</t>
  </si>
  <si>
    <t>n1/n3/n5/n8/n28/n41/n77/n78/n79</t>
  </si>
  <si>
    <t>n1/n3/n5/n7/n8/n20/n28A/n38/n41/n66/n77/n78</t>
  </si>
  <si>
    <t>NA (didn't test)</t>
  </si>
  <si>
    <t>Additional information for n28</t>
    <phoneticPr fontId="1" type="noConversion"/>
  </si>
  <si>
    <t>DUT</t>
  </si>
  <si>
    <t>n78/n41/n1/n28/n77/n5/n8</t>
  </si>
  <si>
    <t>Additional information for n5</t>
    <phoneticPr fontId="1" type="noConversion"/>
  </si>
  <si>
    <t>R4-2408226, CMCC&amp;BUPT</t>
    <phoneticPr fontId="1" type="noConversion"/>
  </si>
  <si>
    <t>n1/n3/n28/n38/n40/n41/n77/n78/n79/n80/n84</t>
  </si>
  <si>
    <t>n1/n5/n8/n3/n28A/n41/n77/n78</t>
  </si>
  <si>
    <t>Additional information</t>
    <phoneticPr fontId="1" type="noConversion"/>
  </si>
  <si>
    <t>Taking -80dBm/15kHz as starting point</t>
  </si>
  <si>
    <t>Taking -77dBm/15kHz as starting point</t>
  </si>
  <si>
    <t>Taking -74dBm/15kHz as starting point</t>
  </si>
  <si>
    <r>
      <t>S</t>
    </r>
    <r>
      <rPr>
        <b/>
        <vertAlign val="subscript"/>
        <sz val="10"/>
        <color theme="1"/>
        <rFont val="ariel"/>
        <family val="2"/>
      </rPr>
      <t>MODE,70</t>
    </r>
    <r>
      <rPr>
        <b/>
        <sz val="10"/>
        <color theme="1"/>
        <rFont val="ariel"/>
        <family val="2"/>
      </rPr>
      <t xml:space="preserve"> [dBm/15kHz]</t>
    </r>
  </si>
  <si>
    <r>
      <t>TRMS</t>
    </r>
    <r>
      <rPr>
        <b/>
        <vertAlign val="subscript"/>
        <sz val="10"/>
        <color theme="1"/>
        <rFont val="ariel"/>
        <family val="2"/>
      </rPr>
      <t>average,70</t>
    </r>
    <r>
      <rPr>
        <b/>
        <sz val="10"/>
        <color theme="1"/>
        <rFont val="ariel"/>
        <family val="2"/>
      </rPr>
      <t xml:space="preserve"> [dBm/15kHz]</t>
    </r>
  </si>
  <si>
    <t>R4-2408903, OPPO</t>
    <phoneticPr fontId="1" type="noConversion"/>
  </si>
  <si>
    <t>TBA</t>
    <phoneticPr fontId="1" type="noConversion"/>
  </si>
  <si>
    <t>R4-2407810, Xiaomi</t>
    <phoneticPr fontId="1" type="noConversion"/>
  </si>
  <si>
    <t>fail</t>
    <phoneticPr fontId="1" type="noConversion"/>
  </si>
  <si>
    <t>Lab 5</t>
    <phoneticPr fontId="1" type="noConversion"/>
  </si>
  <si>
    <t>UE 26</t>
  </si>
  <si>
    <t>UE 27</t>
  </si>
  <si>
    <t>UE 28</t>
  </si>
  <si>
    <t>UE 29</t>
  </si>
  <si>
    <t>UE 30</t>
  </si>
  <si>
    <t xml:space="preserve">Regional market or global market? </t>
    <phoneticPr fontId="1" type="noConversion"/>
  </si>
  <si>
    <t>…</t>
  </si>
  <si>
    <t>Regional</t>
    <phoneticPr fontId="1" type="noConversion"/>
  </si>
  <si>
    <t>Analysis of FR1 MIMO OTA measurement campaign and Proposals on performance requirements</t>
    <phoneticPr fontId="1" type="noConversion"/>
  </si>
  <si>
    <t>Approval</t>
    <phoneticPr fontId="1" type="noConversion"/>
  </si>
  <si>
    <t>3GPP TSG-RAN WG4 Meeting # 111
Fukuoka, Japan, 20th – 24th May, 2024</t>
    <phoneticPr fontId="1" type="noConversion"/>
  </si>
  <si>
    <t>7.10.3</t>
    <phoneticPr fontId="1" type="noConversion"/>
  </si>
  <si>
    <t>R4-2407661</t>
    <phoneticPr fontId="1" type="noConversion"/>
  </si>
  <si>
    <t>Abstract:</t>
    <phoneticPr fontId="1" type="noConversion"/>
  </si>
  <si>
    <t xml:space="preserve">Band </t>
    <phoneticPr fontId="1" type="noConversion"/>
  </si>
  <si>
    <t>Amount of DUTs fail 90% criteria but pass 70%</t>
    <phoneticPr fontId="1" type="noConversion"/>
  </si>
  <si>
    <t>Amount of DUTs fail 90% and 70% criteria</t>
    <phoneticPr fontId="1" type="noConversion"/>
  </si>
  <si>
    <t>Amount of DUT samples</t>
    <phoneticPr fontId="1" type="noConversion"/>
  </si>
  <si>
    <t>Same as Option 1</t>
    <phoneticPr fontId="1" type="noConversion"/>
  </si>
  <si>
    <t>Option 1: Include all data</t>
    <phoneticPr fontId="1" type="noConversion"/>
  </si>
  <si>
    <r>
      <t xml:space="preserve">DUT 1 </t>
    </r>
    <r>
      <rPr>
        <b/>
        <sz val="12"/>
        <color rgb="FFFF0000"/>
        <rFont val="ariel"/>
        <family val="2"/>
      </rPr>
      <t>(excluded from data pool, because the production year is out of 2021-2024)</t>
    </r>
    <phoneticPr fontId="1" type="noConversion"/>
  </si>
  <si>
    <t>Number of orientations cannot reach 90%TP (DMSU)</t>
    <phoneticPr fontId="1" type="noConversion"/>
  </si>
  <si>
    <t>Number of orientations cannot reach 70%TP (DMSU)</t>
    <phoneticPr fontId="1" type="noConversion"/>
  </si>
  <si>
    <t>TDoc</t>
  </si>
  <si>
    <t>Title</t>
  </si>
  <si>
    <t>FR1 MIMO OTA measurement campaign data submission</t>
    <phoneticPr fontId="1" type="noConversion"/>
  </si>
  <si>
    <t>CAICT</t>
  </si>
  <si>
    <t>Measurement data for Rel-18 FR1 MIMO OTA performance requirements</t>
    <phoneticPr fontId="1" type="noConversion"/>
  </si>
  <si>
    <t>CMCC&amp;BUPT</t>
    <phoneticPr fontId="1" type="noConversion"/>
  </si>
  <si>
    <t>Test result for FR1 performance requirement for band n5</t>
  </si>
  <si>
    <t>Xiaomi</t>
    <phoneticPr fontId="1" type="noConversion"/>
  </si>
  <si>
    <t>OPPO</t>
  </si>
  <si>
    <t>Lab</t>
    <phoneticPr fontId="1" type="noConversion"/>
  </si>
  <si>
    <t>Note</t>
    <phoneticPr fontId="1" type="noConversion"/>
  </si>
  <si>
    <t xml:space="preserve">This contribution presents CDF analysis of FR1 MIMO OTA measurement campaign and proposals on performance requirements. </t>
    <phoneticPr fontId="1" type="noConversion"/>
  </si>
  <si>
    <t>Option 2: Include DUTs fail 90% criteria (but pass 70%), but exclude those fail 70% criteria</t>
    <phoneticPr fontId="1" type="noConversion"/>
  </si>
  <si>
    <t>Measurement data are expected in a revision</t>
    <phoneticPr fontId="1" type="noConversion"/>
  </si>
  <si>
    <t>Number of orientations cannot reach 70%TP</t>
    <phoneticPr fontId="1" type="noConversion"/>
  </si>
  <si>
    <t>Number of orientations cannot reach 90%TP</t>
    <phoneticPr fontId="1" type="noConversion"/>
  </si>
  <si>
    <t xml:space="preserve">Yellow highlighted: fail 90% criteria but pass 70% criteria </t>
    <phoneticPr fontId="1" type="noConversion"/>
  </si>
  <si>
    <t>Orange highlighted: fail 70% and 90% criteria</t>
    <phoneticPr fontId="1" type="noConversion"/>
  </si>
  <si>
    <t>Option 3: Exclude DUTs fail either 90% or 70% criteria</t>
    <phoneticPr fontId="1" type="noConversion"/>
  </si>
  <si>
    <t>Percentile (pass rate)</t>
    <phoneticPr fontId="1" type="noConversion"/>
  </si>
  <si>
    <t>n28 (2x2)</t>
    <phoneticPr fontId="1" type="noConversion"/>
  </si>
  <si>
    <t>n5 (2x2)</t>
    <phoneticPr fontId="1" type="noConversion"/>
  </si>
  <si>
    <t>n1 (4x4)</t>
    <phoneticPr fontId="1" type="noConversion"/>
  </si>
  <si>
    <t>R4-2407660</t>
    <phoneticPr fontId="1" type="noConversion"/>
  </si>
  <si>
    <t>R4-2408226</t>
    <phoneticPr fontId="1" type="noConversion"/>
  </si>
  <si>
    <t>R4-2407810</t>
    <phoneticPr fontId="1" type="noConversion"/>
  </si>
  <si>
    <t>R4-2408903</t>
    <phoneticPr fontId="1" type="noConversion"/>
  </si>
  <si>
    <t>3GPP Rel-18 FR1 MIMO OTA Measurement Campaign-OPPO</t>
    <phoneticPr fontId="1" type="noConversion"/>
  </si>
  <si>
    <t>R4-2407063</t>
    <phoneticPr fontId="1" type="noConversion"/>
  </si>
  <si>
    <t>On FR1 MIMO OTA measurement results</t>
    <phoneticPr fontId="1" type="noConversion"/>
  </si>
  <si>
    <t>NA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</si>
</sst>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3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4"/>
      <name val="等线"/>
      <family val="2"/>
      <scheme val="minor"/>
    </font>
    <font>
      <b/>
      <sz val="12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2"/>
      <color theme="1"/>
      <name val="ariel"/>
    </font>
    <font>
      <b/>
      <sz val="12"/>
      <color theme="1"/>
      <name val="ariel"/>
      <family val="2"/>
    </font>
    <font>
      <b/>
      <sz val="10"/>
      <color theme="1"/>
      <name val="ariel"/>
    </font>
    <font>
      <b/>
      <sz val="10"/>
      <color theme="1"/>
      <name val="ariel"/>
      <family val="2"/>
    </font>
    <font>
      <b/>
      <vertAlign val="subscript"/>
      <sz val="10"/>
      <color theme="1"/>
      <name val="ariel"/>
      <family val="2"/>
    </font>
    <font>
      <sz val="10"/>
      <color theme="1"/>
      <name val="ariel"/>
    </font>
    <font>
      <sz val="10"/>
      <color theme="1"/>
      <name val="ariel"/>
      <family val="2"/>
    </font>
    <font>
      <sz val="11"/>
      <color theme="1"/>
      <name val="等线"/>
      <family val="3"/>
      <charset val="134"/>
      <scheme val="minor"/>
    </font>
    <font>
      <sz val="10"/>
      <color theme="1"/>
      <name val="Consolas"/>
      <family val="3"/>
    </font>
    <font>
      <sz val="11"/>
      <color rgb="FFFF0000"/>
      <name val="Arial"/>
      <family val="2"/>
    </font>
    <font>
      <sz val="11"/>
      <color theme="1"/>
      <name val="等线"/>
      <family val="1"/>
      <scheme val="minor"/>
    </font>
    <font>
      <sz val="12"/>
      <color rgb="FF333333"/>
      <name val="Arial"/>
      <family val="2"/>
    </font>
    <font>
      <u/>
      <sz val="11"/>
      <color theme="10"/>
      <name val="等线"/>
      <family val="1"/>
      <scheme val="minor"/>
    </font>
    <font>
      <b/>
      <i/>
      <sz val="10"/>
      <color rgb="FF0070C0"/>
      <name val="Times New Roman"/>
      <family val="1"/>
    </font>
    <font>
      <i/>
      <sz val="10"/>
      <color rgb="FF0070C0"/>
      <name val="Times New Roman"/>
      <family val="1"/>
    </font>
    <font>
      <sz val="10"/>
      <name val="Times New Roman"/>
      <family val="1"/>
    </font>
    <font>
      <b/>
      <sz val="12"/>
      <color rgb="FFFF0000"/>
      <name val="arie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20" fillId="0" borderId="0"/>
    <xf numFmtId="0" fontId="25" fillId="0" borderId="0" applyNumberFormat="0" applyFill="0" applyBorder="0" applyAlignment="0" applyProtection="0"/>
    <xf numFmtId="0" fontId="23" fillId="0" borderId="0"/>
  </cellStyleXfs>
  <cellXfs count="23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9" fillId="0" borderId="0" xfId="0" applyFont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76" fontId="5" fillId="0" borderId="1" xfId="0" applyNumberFormat="1" applyFont="1" applyBorder="1"/>
    <xf numFmtId="0" fontId="4" fillId="4" borderId="1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0" fillId="0" borderId="0" xfId="2"/>
    <xf numFmtId="0" fontId="16" fillId="8" borderId="1" xfId="2" applyFont="1" applyFill="1" applyBorder="1" applyAlignment="1">
      <alignment horizontal="center" vertical="center"/>
    </xf>
    <xf numFmtId="0" fontId="16" fillId="8" borderId="3" xfId="2" applyFont="1" applyFill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1" fillId="0" borderId="0" xfId="2" applyFont="1" applyAlignment="1">
      <alignment horizontal="left" vertical="center" indent="1"/>
    </xf>
    <xf numFmtId="176" fontId="16" fillId="0" borderId="1" xfId="2" applyNumberFormat="1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176" fontId="20" fillId="0" borderId="1" xfId="2" applyNumberFormat="1" applyBorder="1" applyAlignment="1">
      <alignment horizontal="center" vertical="center"/>
    </xf>
    <xf numFmtId="0" fontId="20" fillId="0" borderId="1" xfId="2" applyBorder="1" applyAlignment="1">
      <alignment horizontal="center" vertical="center"/>
    </xf>
    <xf numFmtId="0" fontId="20" fillId="0" borderId="3" xfId="2" applyBorder="1" applyAlignment="1">
      <alignment horizontal="center" vertical="center"/>
    </xf>
    <xf numFmtId="0" fontId="5" fillId="0" borderId="0" xfId="2" applyFont="1"/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176" fontId="20" fillId="0" borderId="5" xfId="2" applyNumberFormat="1" applyBorder="1" applyAlignment="1">
      <alignment horizontal="center" vertical="center"/>
    </xf>
    <xf numFmtId="176" fontId="16" fillId="0" borderId="5" xfId="2" applyNumberFormat="1" applyFont="1" applyBorder="1" applyAlignment="1">
      <alignment horizontal="center" vertical="center"/>
    </xf>
    <xf numFmtId="0" fontId="20" fillId="0" borderId="5" xfId="2" applyBorder="1" applyAlignment="1">
      <alignment horizontal="center" vertical="center"/>
    </xf>
    <xf numFmtId="0" fontId="20" fillId="0" borderId="6" xfId="2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6" fillId="4" borderId="1" xfId="0" applyFont="1" applyFill="1" applyBorder="1" applyAlignment="1">
      <alignment horizontal="center" vertical="center"/>
    </xf>
    <xf numFmtId="0" fontId="5" fillId="0" borderId="2" xfId="4" applyFont="1" applyBorder="1"/>
    <xf numFmtId="176" fontId="5" fillId="0" borderId="3" xfId="4" applyNumberFormat="1" applyFont="1" applyBorder="1" applyAlignment="1">
      <alignment vertical="center" wrapText="1"/>
    </xf>
    <xf numFmtId="0" fontId="5" fillId="0" borderId="45" xfId="0" applyFont="1" applyBorder="1"/>
    <xf numFmtId="0" fontId="5" fillId="0" borderId="44" xfId="0" applyFont="1" applyBorder="1"/>
    <xf numFmtId="0" fontId="5" fillId="0" borderId="43" xfId="0" applyFont="1" applyBorder="1"/>
    <xf numFmtId="0" fontId="5" fillId="0" borderId="42" xfId="0" applyFont="1" applyBorder="1"/>
    <xf numFmtId="0" fontId="5" fillId="0" borderId="41" xfId="0" applyFont="1" applyBorder="1"/>
    <xf numFmtId="0" fontId="5" fillId="0" borderId="40" xfId="0" applyFont="1" applyBorder="1"/>
    <xf numFmtId="0" fontId="5" fillId="0" borderId="39" xfId="0" applyFont="1" applyBorder="1"/>
    <xf numFmtId="0" fontId="22" fillId="0" borderId="0" xfId="0" applyFont="1"/>
    <xf numFmtId="0" fontId="5" fillId="0" borderId="38" xfId="0" applyFont="1" applyBorder="1"/>
    <xf numFmtId="0" fontId="5" fillId="0" borderId="37" xfId="0" applyFont="1" applyBorder="1"/>
    <xf numFmtId="0" fontId="5" fillId="0" borderId="17" xfId="0" applyFont="1" applyBorder="1"/>
    <xf numFmtId="176" fontId="5" fillId="0" borderId="2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35" xfId="0" applyBorder="1"/>
    <xf numFmtId="0" fontId="5" fillId="0" borderId="30" xfId="0" applyFont="1" applyBorder="1"/>
    <xf numFmtId="0" fontId="22" fillId="0" borderId="31" xfId="0" applyFont="1" applyBorder="1"/>
    <xf numFmtId="0" fontId="5" fillId="0" borderId="31" xfId="0" applyFont="1" applyBorder="1"/>
    <xf numFmtId="0" fontId="5" fillId="0" borderId="28" xfId="0" applyFont="1" applyBorder="1"/>
    <xf numFmtId="0" fontId="5" fillId="0" borderId="25" xfId="0" applyFont="1" applyBorder="1"/>
    <xf numFmtId="0" fontId="22" fillId="0" borderId="26" xfId="0" applyFont="1" applyBorder="1"/>
    <xf numFmtId="0" fontId="5" fillId="0" borderId="26" xfId="0" applyFont="1" applyBorder="1"/>
    <xf numFmtId="176" fontId="5" fillId="0" borderId="13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vertical="center" wrapText="1"/>
    </xf>
    <xf numFmtId="176" fontId="5" fillId="0" borderId="1" xfId="4" applyNumberFormat="1" applyFont="1" applyBorder="1" applyAlignment="1">
      <alignment vertical="center" wrapText="1"/>
    </xf>
    <xf numFmtId="0" fontId="5" fillId="0" borderId="1" xfId="4" applyFont="1" applyBorder="1"/>
    <xf numFmtId="0" fontId="5" fillId="0" borderId="46" xfId="0" applyFont="1" applyBorder="1"/>
    <xf numFmtId="0" fontId="5" fillId="0" borderId="2" xfId="4" applyFont="1" applyBorder="1" applyAlignment="1">
      <alignment vertical="center"/>
    </xf>
    <xf numFmtId="0" fontId="8" fillId="0" borderId="0" xfId="0" applyFont="1"/>
    <xf numFmtId="0" fontId="8" fillId="0" borderId="27" xfId="0" applyFont="1" applyBorder="1"/>
    <xf numFmtId="0" fontId="8" fillId="0" borderId="32" xfId="0" applyFont="1" applyBorder="1"/>
    <xf numFmtId="0" fontId="8" fillId="0" borderId="31" xfId="0" applyFont="1" applyBorder="1"/>
    <xf numFmtId="0" fontId="8" fillId="0" borderId="29" xfId="0" applyFont="1" applyBorder="1"/>
    <xf numFmtId="0" fontId="5" fillId="0" borderId="32" xfId="0" applyFont="1" applyBorder="1"/>
    <xf numFmtId="0" fontId="5" fillId="0" borderId="29" xfId="0" applyFont="1" applyBorder="1"/>
    <xf numFmtId="0" fontId="5" fillId="0" borderId="27" xfId="0" applyFont="1" applyBorder="1"/>
    <xf numFmtId="0" fontId="24" fillId="0" borderId="3" xfId="4" applyFont="1" applyBorder="1"/>
    <xf numFmtId="0" fontId="5" fillId="0" borderId="3" xfId="4" applyFont="1" applyBorder="1"/>
    <xf numFmtId="0" fontId="5" fillId="0" borderId="4" xfId="4" applyFont="1" applyBorder="1"/>
    <xf numFmtId="0" fontId="5" fillId="0" borderId="5" xfId="4" applyFont="1" applyBorder="1"/>
    <xf numFmtId="0" fontId="5" fillId="0" borderId="6" xfId="4" applyFont="1" applyBorder="1"/>
    <xf numFmtId="0" fontId="5" fillId="0" borderId="16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justify" vertical="center"/>
    </xf>
    <xf numFmtId="0" fontId="27" fillId="0" borderId="45" xfId="0" applyFont="1" applyBorder="1" applyAlignment="1">
      <alignment horizontal="justify" vertical="center"/>
    </xf>
    <xf numFmtId="0" fontId="5" fillId="6" borderId="1" xfId="0" applyFont="1" applyFill="1" applyBorder="1"/>
    <xf numFmtId="0" fontId="5" fillId="9" borderId="1" xfId="0" applyFont="1" applyFill="1" applyBorder="1"/>
    <xf numFmtId="0" fontId="5" fillId="0" borderId="14" xfId="0" applyFont="1" applyBorder="1"/>
    <xf numFmtId="0" fontId="5" fillId="0" borderId="5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/>
    <xf numFmtId="0" fontId="5" fillId="5" borderId="24" xfId="0" applyFont="1" applyFill="1" applyBorder="1"/>
    <xf numFmtId="177" fontId="5" fillId="5" borderId="23" xfId="0" applyNumberFormat="1" applyFont="1" applyFill="1" applyBorder="1"/>
    <xf numFmtId="0" fontId="22" fillId="0" borderId="1" xfId="4" applyFont="1" applyBorder="1"/>
    <xf numFmtId="0" fontId="30" fillId="0" borderId="1" xfId="0" applyFont="1" applyBorder="1" applyAlignment="1" applyProtection="1">
      <alignment vertical="top" wrapText="1"/>
      <protection locked="0"/>
    </xf>
    <xf numFmtId="0" fontId="31" fillId="4" borderId="1" xfId="0" applyFont="1" applyFill="1" applyBorder="1" applyAlignment="1">
      <alignment horizontal="center"/>
    </xf>
    <xf numFmtId="0" fontId="0" fillId="0" borderId="1" xfId="0" applyBorder="1"/>
    <xf numFmtId="0" fontId="32" fillId="0" borderId="45" xfId="0" applyFont="1" applyBorder="1" applyAlignment="1">
      <alignment horizontal="justify" vertical="center"/>
    </xf>
    <xf numFmtId="0" fontId="5" fillId="6" borderId="0" xfId="0" applyFont="1" applyFill="1"/>
    <xf numFmtId="0" fontId="5" fillId="9" borderId="0" xfId="0" applyFont="1" applyFill="1"/>
    <xf numFmtId="0" fontId="5" fillId="6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left" vertical="center" wrapText="1"/>
    </xf>
    <xf numFmtId="0" fontId="5" fillId="10" borderId="47" xfId="0" applyFont="1" applyFill="1" applyBorder="1" applyAlignment="1">
      <alignment horizontal="center" vertical="center"/>
    </xf>
    <xf numFmtId="0" fontId="5" fillId="10" borderId="48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56" xfId="0" applyNumberFormat="1" applyFont="1" applyBorder="1" applyAlignment="1">
      <alignment horizontal="center" vertical="center" wrapText="1"/>
    </xf>
    <xf numFmtId="176" fontId="5" fillId="0" borderId="55" xfId="0" applyNumberFormat="1" applyFont="1" applyBorder="1" applyAlignment="1">
      <alignment horizontal="center" vertical="center" wrapText="1"/>
    </xf>
    <xf numFmtId="0" fontId="5" fillId="10" borderId="47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54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3" borderId="7" xfId="2" applyFont="1" applyFill="1" applyBorder="1" applyAlignment="1">
      <alignment horizontal="left" vertical="center"/>
    </xf>
    <xf numFmtId="0" fontId="14" fillId="3" borderId="8" xfId="2" applyFont="1" applyFill="1" applyBorder="1" applyAlignment="1">
      <alignment horizontal="left" vertical="center"/>
    </xf>
    <xf numFmtId="0" fontId="14" fillId="3" borderId="9" xfId="2" applyFont="1" applyFill="1" applyBorder="1" applyAlignment="1">
      <alignment horizontal="left" vertical="center"/>
    </xf>
    <xf numFmtId="0" fontId="16" fillId="8" borderId="2" xfId="2" applyFont="1" applyFill="1" applyBorder="1" applyAlignment="1">
      <alignment horizontal="center" vertical="center"/>
    </xf>
    <xf numFmtId="0" fontId="16" fillId="8" borderId="1" xfId="2" applyFont="1" applyFill="1" applyBorder="1" applyAlignment="1">
      <alignment horizontal="center" vertical="center"/>
    </xf>
    <xf numFmtId="0" fontId="16" fillId="8" borderId="1" xfId="2" applyFont="1" applyFill="1" applyBorder="1" applyAlignment="1">
      <alignment horizontal="center" vertical="center" wrapText="1"/>
    </xf>
    <xf numFmtId="0" fontId="16" fillId="8" borderId="3" xfId="2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26" fillId="0" borderId="50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horizont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5">
    <cellStyle name="Normal_SEMC OTA Test requirements" xfId="1" xr:uid="{78263F07-3B51-47C2-927B-291AE562DF8B}"/>
    <cellStyle name="常规" xfId="0" builtinId="0"/>
    <cellStyle name="常规 2" xfId="2" xr:uid="{B7BB6329-10EB-4F64-A960-DA0F805A65D7}"/>
    <cellStyle name="常规 3" xfId="4" xr:uid="{89BA35FA-FE6D-46CB-B9CE-25ED78F87BE1}"/>
    <cellStyle name="超链接 2" xfId="3" xr:uid="{F6C2E0FD-564E-43D0-815A-0F1DC21A0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n28 CDF (2x2)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CDF_1!$J$1</c:f>
              <c:strCache>
                <c:ptCount val="1"/>
                <c:pt idx="0">
                  <c:v>n28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CDF_1!$J$2:$J$21</c:f>
              <c:numCache>
                <c:formatCode>General</c:formatCode>
                <c:ptCount val="20"/>
                <c:pt idx="0">
                  <c:v>-91.523595229959213</c:v>
                </c:pt>
                <c:pt idx="1">
                  <c:v>-91.207527054835936</c:v>
                </c:pt>
                <c:pt idx="2">
                  <c:v>-90.132007297829745</c:v>
                </c:pt>
                <c:pt idx="3">
                  <c:v>-89.257049116486812</c:v>
                </c:pt>
                <c:pt idx="4">
                  <c:v>-88.964705936701932</c:v>
                </c:pt>
                <c:pt idx="5">
                  <c:v>-88.732470087945671</c:v>
                </c:pt>
                <c:pt idx="6">
                  <c:v>-88.708828385706738</c:v>
                </c:pt>
                <c:pt idx="7">
                  <c:v>-88.567184305172532</c:v>
                </c:pt>
                <c:pt idx="8">
                  <c:v>-88.456270349091483</c:v>
                </c:pt>
                <c:pt idx="9">
                  <c:v>-88.269916502197148</c:v>
                </c:pt>
                <c:pt idx="10">
                  <c:v>-88.008475599285063</c:v>
                </c:pt>
                <c:pt idx="11">
                  <c:v>-87.527075521537128</c:v>
                </c:pt>
                <c:pt idx="12">
                  <c:v>-86.963874497414636</c:v>
                </c:pt>
                <c:pt idx="13">
                  <c:v>-86.639256131078511</c:v>
                </c:pt>
                <c:pt idx="14">
                  <c:v>-85.953217295268445</c:v>
                </c:pt>
                <c:pt idx="15">
                  <c:v>-85.733157856320815</c:v>
                </c:pt>
                <c:pt idx="16">
                  <c:v>-85.446403704996314</c:v>
                </c:pt>
                <c:pt idx="17">
                  <c:v>-84.706562152414975</c:v>
                </c:pt>
                <c:pt idx="18">
                  <c:v>-84.434783418183855</c:v>
                </c:pt>
                <c:pt idx="19">
                  <c:v>-83.255796299024482</c:v>
                </c:pt>
              </c:numCache>
            </c:numRef>
          </c:xVal>
          <c:yVal>
            <c:numRef>
              <c:f>CDF_1!$I$2:$I$21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C-4AFA-9B73-B36A9338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8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n5 CDF (2x2)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CDF_1!$K$1</c:f>
              <c:strCache>
                <c:ptCount val="1"/>
                <c:pt idx="0">
                  <c:v>n5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CDF_1!$K$2:$K$21</c:f>
              <c:numCache>
                <c:formatCode>General</c:formatCode>
                <c:ptCount val="20"/>
                <c:pt idx="0">
                  <c:v>-92.533616952666208</c:v>
                </c:pt>
                <c:pt idx="1">
                  <c:v>-92.518713396731812</c:v>
                </c:pt>
                <c:pt idx="2">
                  <c:v>-91.843285846050804</c:v>
                </c:pt>
                <c:pt idx="3">
                  <c:v>-91.619467655939957</c:v>
                </c:pt>
                <c:pt idx="4">
                  <c:v>-91.544277449022701</c:v>
                </c:pt>
                <c:pt idx="5">
                  <c:v>-91.377999198600762</c:v>
                </c:pt>
                <c:pt idx="6">
                  <c:v>-91.090866537117535</c:v>
                </c:pt>
                <c:pt idx="7">
                  <c:v>-90.759394016505652</c:v>
                </c:pt>
                <c:pt idx="8">
                  <c:v>-90.468460141981495</c:v>
                </c:pt>
                <c:pt idx="9">
                  <c:v>-90.22536271759877</c:v>
                </c:pt>
                <c:pt idx="10">
                  <c:v>-90.217536380602695</c:v>
                </c:pt>
                <c:pt idx="11">
                  <c:v>-89.172430103664851</c:v>
                </c:pt>
                <c:pt idx="12">
                  <c:v>-88.72041530662456</c:v>
                </c:pt>
                <c:pt idx="13">
                  <c:v>-88.606459885132395</c:v>
                </c:pt>
                <c:pt idx="14">
                  <c:v>-88.585542762148833</c:v>
                </c:pt>
                <c:pt idx="15">
                  <c:v>-88.397066019240754</c:v>
                </c:pt>
                <c:pt idx="16">
                  <c:v>-88.11474711915352</c:v>
                </c:pt>
                <c:pt idx="17">
                  <c:v>-87.964918109537294</c:v>
                </c:pt>
                <c:pt idx="18">
                  <c:v>-87.92501227548523</c:v>
                </c:pt>
                <c:pt idx="19">
                  <c:v>-87.584940629399</c:v>
                </c:pt>
              </c:numCache>
            </c:numRef>
          </c:xVal>
          <c:yVal>
            <c:numRef>
              <c:f>CDF_1!$I$2:$I$21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4-42CD-87A4-B037067C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39071"/>
        <c:axId val="1585201007"/>
      </c:scatterChart>
      <c:valAx>
        <c:axId val="1584039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5201007"/>
        <c:crosses val="autoZero"/>
        <c:crossBetween val="midCat"/>
      </c:valAx>
      <c:valAx>
        <c:axId val="15852010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4039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n1 CDF (4x4)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CDF_1!$L$1</c:f>
              <c:strCache>
                <c:ptCount val="1"/>
                <c:pt idx="0">
                  <c:v>n1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CDF_1!$L$2:$L$21</c:f>
              <c:numCache>
                <c:formatCode>General</c:formatCode>
                <c:ptCount val="20"/>
                <c:pt idx="0">
                  <c:v>-102.35332139993984</c:v>
                </c:pt>
                <c:pt idx="1">
                  <c:v>-101.59252980835173</c:v>
                </c:pt>
                <c:pt idx="2">
                  <c:v>-101.26033604038081</c:v>
                </c:pt>
                <c:pt idx="3">
                  <c:v>-101.22808922716513</c:v>
                </c:pt>
                <c:pt idx="4">
                  <c:v>-101.06683393620368</c:v>
                </c:pt>
                <c:pt idx="5">
                  <c:v>-100.88013473083988</c:v>
                </c:pt>
                <c:pt idx="6">
                  <c:v>-100.67188139712252</c:v>
                </c:pt>
                <c:pt idx="7">
                  <c:v>-100.43518665692355</c:v>
                </c:pt>
                <c:pt idx="8">
                  <c:v>-100.11685342730414</c:v>
                </c:pt>
                <c:pt idx="9">
                  <c:v>-99.847928902833146</c:v>
                </c:pt>
                <c:pt idx="10">
                  <c:v>-99.663024538431301</c:v>
                </c:pt>
                <c:pt idx="11">
                  <c:v>-99.600880737415366</c:v>
                </c:pt>
                <c:pt idx="12">
                  <c:v>-99.554484640421094</c:v>
                </c:pt>
                <c:pt idx="13">
                  <c:v>-99.522420219957908</c:v>
                </c:pt>
                <c:pt idx="14">
                  <c:v>-99.505481190583765</c:v>
                </c:pt>
                <c:pt idx="15">
                  <c:v>-99.1513766949585</c:v>
                </c:pt>
                <c:pt idx="16">
                  <c:v>-98.534220704968405</c:v>
                </c:pt>
                <c:pt idx="17">
                  <c:v>-97.596601445317347</c:v>
                </c:pt>
                <c:pt idx="18">
                  <c:v>-97.34162474507059</c:v>
                </c:pt>
                <c:pt idx="19">
                  <c:v>-97.196939501942637</c:v>
                </c:pt>
              </c:numCache>
            </c:numRef>
          </c:xVal>
          <c:yVal>
            <c:numRef>
              <c:f>CDF_1!$I$2:$I$21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71-4255-9D05-441672B0C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294063"/>
        <c:axId val="1675803471"/>
      </c:scatterChart>
      <c:valAx>
        <c:axId val="1711294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675803471"/>
        <c:crosses val="autoZero"/>
        <c:crossBetween val="midCat"/>
      </c:valAx>
      <c:valAx>
        <c:axId val="167580347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711294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n28 CDF (2x2)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CDF_2!$J$1</c:f>
              <c:strCache>
                <c:ptCount val="1"/>
                <c:pt idx="0">
                  <c:v>n28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CDF_2!$J$2:$J$21</c:f>
              <c:numCache>
                <c:formatCode>General</c:formatCode>
                <c:ptCount val="20"/>
                <c:pt idx="0">
                  <c:v>-91.523595229959213</c:v>
                </c:pt>
                <c:pt idx="1">
                  <c:v>-91.337373459951195</c:v>
                </c:pt>
                <c:pt idx="2">
                  <c:v>-90.625624615917573</c:v>
                </c:pt>
                <c:pt idx="3">
                  <c:v>-89.777341625229596</c:v>
                </c:pt>
                <c:pt idx="4">
                  <c:v>-89.235617854210716</c:v>
                </c:pt>
                <c:pt idx="5">
                  <c:v>-89.018077565646507</c:v>
                </c:pt>
                <c:pt idx="6">
                  <c:v>-88.747469554328063</c:v>
                </c:pt>
                <c:pt idx="7">
                  <c:v>-88.715595688265481</c:v>
                </c:pt>
                <c:pt idx="8">
                  <c:v>-88.70719759595309</c:v>
                </c:pt>
                <c:pt idx="9">
                  <c:v>-88.577068769531593</c:v>
                </c:pt>
                <c:pt idx="10">
                  <c:v>-88.475623037813975</c:v>
                </c:pt>
                <c:pt idx="11">
                  <c:v>-88.375914979893778</c:v>
                </c:pt>
                <c:pt idx="12">
                  <c:v>-88.202210361222498</c:v>
                </c:pt>
                <c:pt idx="13">
                  <c:v>-87.987421593769895</c:v>
                </c:pt>
                <c:pt idx="14">
                  <c:v>-87.629503500012021</c:v>
                </c:pt>
                <c:pt idx="15">
                  <c:v>-87.134995733147534</c:v>
                </c:pt>
                <c:pt idx="16">
                  <c:v>-86.923231863171623</c:v>
                </c:pt>
                <c:pt idx="17">
                  <c:v>-86.384545273723589</c:v>
                </c:pt>
                <c:pt idx="18">
                  <c:v>-85.750224667403927</c:v>
                </c:pt>
                <c:pt idx="19">
                  <c:v>-85.629469047708866</c:v>
                </c:pt>
              </c:numCache>
            </c:numRef>
          </c:xVal>
          <c:yVal>
            <c:numRef>
              <c:f>CDF_2!$I$2:$I$21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7A-49E2-816B-3E847ADC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8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n5 CDF (2x2)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CDF_2!$K$1</c:f>
              <c:strCache>
                <c:ptCount val="1"/>
                <c:pt idx="0">
                  <c:v>n5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CDF_2!$K$2:$K$21</c:f>
              <c:numCache>
                <c:formatCode>General</c:formatCode>
                <c:ptCount val="20"/>
                <c:pt idx="0">
                  <c:v>-92.533616952666208</c:v>
                </c:pt>
                <c:pt idx="1">
                  <c:v>-92.518713396731812</c:v>
                </c:pt>
                <c:pt idx="2">
                  <c:v>-91.843285846050804</c:v>
                </c:pt>
                <c:pt idx="3">
                  <c:v>-91.619467655939957</c:v>
                </c:pt>
                <c:pt idx="4">
                  <c:v>-91.544277449022701</c:v>
                </c:pt>
                <c:pt idx="5">
                  <c:v>-91.377999198600762</c:v>
                </c:pt>
                <c:pt idx="6">
                  <c:v>-91.090866537117535</c:v>
                </c:pt>
                <c:pt idx="7">
                  <c:v>-90.759394016505652</c:v>
                </c:pt>
                <c:pt idx="8">
                  <c:v>-90.468460141981495</c:v>
                </c:pt>
                <c:pt idx="9">
                  <c:v>-90.22536271759877</c:v>
                </c:pt>
                <c:pt idx="10">
                  <c:v>-90.217536380602695</c:v>
                </c:pt>
                <c:pt idx="11">
                  <c:v>-89.172430103664851</c:v>
                </c:pt>
                <c:pt idx="12">
                  <c:v>-88.72041530662456</c:v>
                </c:pt>
                <c:pt idx="13">
                  <c:v>-88.606459885132395</c:v>
                </c:pt>
                <c:pt idx="14">
                  <c:v>-88.585542762148833</c:v>
                </c:pt>
                <c:pt idx="15">
                  <c:v>-88.397066019240754</c:v>
                </c:pt>
                <c:pt idx="16">
                  <c:v>-88.11474711915352</c:v>
                </c:pt>
                <c:pt idx="17">
                  <c:v>-87.964918109537294</c:v>
                </c:pt>
                <c:pt idx="18">
                  <c:v>-87.92501227548523</c:v>
                </c:pt>
                <c:pt idx="19">
                  <c:v>-87.584940629399</c:v>
                </c:pt>
              </c:numCache>
            </c:numRef>
          </c:xVal>
          <c:yVal>
            <c:numRef>
              <c:f>CDF_2!$I$2:$I$21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0D-462C-8451-29AC1D3BD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39071"/>
        <c:axId val="1585201007"/>
      </c:scatterChart>
      <c:valAx>
        <c:axId val="1584039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5201007"/>
        <c:crosses val="autoZero"/>
        <c:crossBetween val="midCat"/>
      </c:valAx>
      <c:valAx>
        <c:axId val="15852010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4039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n1 CDF (4x4)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CDF_2!$L$1</c:f>
              <c:strCache>
                <c:ptCount val="1"/>
                <c:pt idx="0">
                  <c:v>n1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CDF_2!$L$2:$L$21</c:f>
              <c:numCache>
                <c:formatCode>General</c:formatCode>
                <c:ptCount val="20"/>
                <c:pt idx="0">
                  <c:v>-102.35332139993984</c:v>
                </c:pt>
                <c:pt idx="1">
                  <c:v>-101.59252980835173</c:v>
                </c:pt>
                <c:pt idx="2">
                  <c:v>-101.26033604038081</c:v>
                </c:pt>
                <c:pt idx="3">
                  <c:v>-101.22808922716513</c:v>
                </c:pt>
                <c:pt idx="4">
                  <c:v>-101.06683393620368</c:v>
                </c:pt>
                <c:pt idx="5">
                  <c:v>-100.88013473083988</c:v>
                </c:pt>
                <c:pt idx="6">
                  <c:v>-100.67188139712252</c:v>
                </c:pt>
                <c:pt idx="7">
                  <c:v>-100.43518665692355</c:v>
                </c:pt>
                <c:pt idx="8">
                  <c:v>-100.11685342730414</c:v>
                </c:pt>
                <c:pt idx="9">
                  <c:v>-99.847928902833146</c:v>
                </c:pt>
                <c:pt idx="10">
                  <c:v>-99.663024538431301</c:v>
                </c:pt>
                <c:pt idx="11">
                  <c:v>-99.600880737415366</c:v>
                </c:pt>
                <c:pt idx="12">
                  <c:v>-99.554484640421094</c:v>
                </c:pt>
                <c:pt idx="13">
                  <c:v>-99.522420219957908</c:v>
                </c:pt>
                <c:pt idx="14">
                  <c:v>-99.505481190583765</c:v>
                </c:pt>
                <c:pt idx="15">
                  <c:v>-99.1513766949585</c:v>
                </c:pt>
                <c:pt idx="16">
                  <c:v>-98.534220704968405</c:v>
                </c:pt>
                <c:pt idx="17">
                  <c:v>-97.596601445317347</c:v>
                </c:pt>
                <c:pt idx="18">
                  <c:v>-97.34162474507059</c:v>
                </c:pt>
                <c:pt idx="19">
                  <c:v>-97.196939501942637</c:v>
                </c:pt>
              </c:numCache>
            </c:numRef>
          </c:xVal>
          <c:yVal>
            <c:numRef>
              <c:f>CDF_2!$I$2:$I$21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8F-43C5-8C22-BB245D053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294063"/>
        <c:axId val="1675803471"/>
      </c:scatterChart>
      <c:valAx>
        <c:axId val="1711294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675803471"/>
        <c:crosses val="autoZero"/>
        <c:crossBetween val="midCat"/>
      </c:valAx>
      <c:valAx>
        <c:axId val="167580347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711294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n28 CDF (2x2)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CDF_3!$J$1</c:f>
              <c:strCache>
                <c:ptCount val="1"/>
                <c:pt idx="0">
                  <c:v>n28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CDF_3!$J$2:$J$21</c:f>
              <c:numCache>
                <c:formatCode>General</c:formatCode>
                <c:ptCount val="20"/>
                <c:pt idx="0">
                  <c:v>-91.523595229959213</c:v>
                </c:pt>
                <c:pt idx="1">
                  <c:v>-91.392144568777084</c:v>
                </c:pt>
                <c:pt idx="2">
                  <c:v>-91.110543315016201</c:v>
                </c:pt>
                <c:pt idx="3">
                  <c:v>-90.528640876097853</c:v>
                </c:pt>
                <c:pt idx="4">
                  <c:v>-89.92934119920109</c:v>
                </c:pt>
                <c:pt idx="5">
                  <c:v>-89.321342903315113</c:v>
                </c:pt>
                <c:pt idx="6">
                  <c:v>-89.19275532965851</c:v>
                </c:pt>
                <c:pt idx="7">
                  <c:v>-89.028368375436827</c:v>
                </c:pt>
                <c:pt idx="8">
                  <c:v>-88.792382660084968</c:v>
                </c:pt>
                <c:pt idx="9">
                  <c:v>-88.710459175460386</c:v>
                </c:pt>
                <c:pt idx="10">
                  <c:v>-88.705566806199442</c:v>
                </c:pt>
                <c:pt idx="11">
                  <c:v>-88.586953233890654</c:v>
                </c:pt>
                <c:pt idx="12">
                  <c:v>-88.494975726536467</c:v>
                </c:pt>
                <c:pt idx="13">
                  <c:v>-88.456270349091483</c:v>
                </c:pt>
                <c:pt idx="14">
                  <c:v>-88.366278754648633</c:v>
                </c:pt>
                <c:pt idx="15">
                  <c:v>-88.250644051706857</c:v>
                </c:pt>
                <c:pt idx="16">
                  <c:v>-87.490775109404424</c:v>
                </c:pt>
                <c:pt idx="17">
                  <c:v>-86.963874497414636</c:v>
                </c:pt>
                <c:pt idx="18">
                  <c:v>-86.902910546050109</c:v>
                </c:pt>
                <c:pt idx="19">
                  <c:v>-86.24302511972455</c:v>
                </c:pt>
              </c:numCache>
            </c:numRef>
          </c:xVal>
          <c:yVal>
            <c:numRef>
              <c:f>CDF_3!$I$2:$I$21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F-4DC1-88DD-8AD7F5D59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8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n5 CDF (2x2)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CDF_3!$K$1</c:f>
              <c:strCache>
                <c:ptCount val="1"/>
                <c:pt idx="0">
                  <c:v>n5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CDF_3!$K$2:$K$21</c:f>
              <c:numCache>
                <c:formatCode>General</c:formatCode>
                <c:ptCount val="20"/>
                <c:pt idx="0">
                  <c:v>-92.533616952666208</c:v>
                </c:pt>
                <c:pt idx="1">
                  <c:v>-92.522025298050565</c:v>
                </c:pt>
                <c:pt idx="2">
                  <c:v>-92.180171646061623</c:v>
                </c:pt>
                <c:pt idx="3">
                  <c:v>-91.666932190316047</c:v>
                </c:pt>
                <c:pt idx="4">
                  <c:v>-91.611556900210601</c:v>
                </c:pt>
                <c:pt idx="5">
                  <c:v>-91.552853772310897</c:v>
                </c:pt>
                <c:pt idx="6">
                  <c:v>-91.457182972962244</c:v>
                </c:pt>
                <c:pt idx="7">
                  <c:v>-91.272420832785457</c:v>
                </c:pt>
                <c:pt idx="8">
                  <c:v>-91.01328668501047</c:v>
                </c:pt>
                <c:pt idx="9">
                  <c:v>-90.759394016505652</c:v>
                </c:pt>
                <c:pt idx="10">
                  <c:v>-90.529017099827286</c:v>
                </c:pt>
                <c:pt idx="11">
                  <c:v>-90.310980596370072</c:v>
                </c:pt>
                <c:pt idx="12">
                  <c:v>-89.75304470196366</c:v>
                </c:pt>
                <c:pt idx="13">
                  <c:v>-89.014320699332529</c:v>
                </c:pt>
                <c:pt idx="14">
                  <c:v>-88.72041530662456</c:v>
                </c:pt>
                <c:pt idx="15">
                  <c:v>-88.615026300031545</c:v>
                </c:pt>
                <c:pt idx="16">
                  <c:v>-88.590921095905387</c:v>
                </c:pt>
                <c:pt idx="17">
                  <c:v>-88.581509011831415</c:v>
                </c:pt>
                <c:pt idx="18">
                  <c:v>-88.360446337410451</c:v>
                </c:pt>
                <c:pt idx="19">
                  <c:v>-88.138553968674813</c:v>
                </c:pt>
              </c:numCache>
            </c:numRef>
          </c:xVal>
          <c:yVal>
            <c:numRef>
              <c:f>CDF_3!$I$2:$I$21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EF-41D9-9988-FD09A1254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39071"/>
        <c:axId val="1585201007"/>
      </c:scatterChart>
      <c:valAx>
        <c:axId val="1584039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5201007"/>
        <c:crosses val="autoZero"/>
        <c:crossBetween val="midCat"/>
      </c:valAx>
      <c:valAx>
        <c:axId val="15852010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40390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n1 CDF (4x4)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CDF_3!$L$1</c:f>
              <c:strCache>
                <c:ptCount val="1"/>
                <c:pt idx="0">
                  <c:v>n1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CDF_3!$L$2:$L$21</c:f>
              <c:numCache>
                <c:formatCode>General</c:formatCode>
                <c:ptCount val="20"/>
                <c:pt idx="0">
                  <c:v>-102.35332139993984</c:v>
                </c:pt>
                <c:pt idx="1">
                  <c:v>-101.59252980835173</c:v>
                </c:pt>
                <c:pt idx="2">
                  <c:v>-101.26033604038081</c:v>
                </c:pt>
                <c:pt idx="3">
                  <c:v>-101.22808922716513</c:v>
                </c:pt>
                <c:pt idx="4">
                  <c:v>-101.06683393620368</c:v>
                </c:pt>
                <c:pt idx="5">
                  <c:v>-100.88013473083988</c:v>
                </c:pt>
                <c:pt idx="6">
                  <c:v>-100.67188139712252</c:v>
                </c:pt>
                <c:pt idx="7">
                  <c:v>-100.43518665692355</c:v>
                </c:pt>
                <c:pt idx="8">
                  <c:v>-100.11685342730414</c:v>
                </c:pt>
                <c:pt idx="9">
                  <c:v>-99.847928902833146</c:v>
                </c:pt>
                <c:pt idx="10">
                  <c:v>-99.663024538431301</c:v>
                </c:pt>
                <c:pt idx="11">
                  <c:v>-99.600880737415366</c:v>
                </c:pt>
                <c:pt idx="12">
                  <c:v>-99.554484640421094</c:v>
                </c:pt>
                <c:pt idx="13">
                  <c:v>-99.522420219957908</c:v>
                </c:pt>
                <c:pt idx="14">
                  <c:v>-99.505481190583765</c:v>
                </c:pt>
                <c:pt idx="15">
                  <c:v>-99.1513766949585</c:v>
                </c:pt>
                <c:pt idx="16">
                  <c:v>-98.534220704968405</c:v>
                </c:pt>
                <c:pt idx="17">
                  <c:v>-97.596601445317347</c:v>
                </c:pt>
                <c:pt idx="18">
                  <c:v>-97.34162474507059</c:v>
                </c:pt>
                <c:pt idx="19">
                  <c:v>-97.196939501942637</c:v>
                </c:pt>
              </c:numCache>
            </c:numRef>
          </c:xVal>
          <c:yVal>
            <c:numRef>
              <c:f>CDF_3!$I$2:$I$21</c:f>
              <c:numCache>
                <c:formatCode>0.00_ 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EF-496F-AC2E-DBA280A0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294063"/>
        <c:axId val="1675803471"/>
      </c:scatterChart>
      <c:valAx>
        <c:axId val="1711294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TRMS</a:t>
                </a:r>
                <a:r>
                  <a:rPr lang="en-US" baseline="-25000"/>
                  <a:t>70</a:t>
                </a:r>
                <a:r>
                  <a:rPr lang="en-US"/>
                  <a:t> (dBm/15kHz)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675803471"/>
        <c:crosses val="autoZero"/>
        <c:crossBetween val="midCat"/>
      </c:valAx>
      <c:valAx>
        <c:axId val="167580347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711294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477841</xdr:colOff>
      <xdr:row>0</xdr:row>
      <xdr:rowOff>104888</xdr:rowOff>
    </xdr:from>
    <xdr:to>
      <xdr:col>19</xdr:col>
      <xdr:colOff>183307</xdr:colOff>
      <xdr:row>15</xdr:row>
      <xdr:rowOff>62401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2CC33CA8-4516-1300-29A4-4E1B553E8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489857</xdr:colOff>
      <xdr:row>16</xdr:row>
      <xdr:rowOff>43542</xdr:rowOff>
    </xdr:from>
    <xdr:to>
      <xdr:col>19</xdr:col>
      <xdr:colOff>191683</xdr:colOff>
      <xdr:row>30</xdr:row>
      <xdr:rowOff>88979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70B0CEC-6AC4-F827-0412-170190DCB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508787</xdr:colOff>
      <xdr:row>31</xdr:row>
      <xdr:rowOff>57741</xdr:rowOff>
    </xdr:from>
    <xdr:to>
      <xdr:col>19</xdr:col>
      <xdr:colOff>210613</xdr:colOff>
      <xdr:row>46</xdr:row>
      <xdr:rowOff>103178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3F442A8E-618C-2ADD-ADBE-F85F8049DB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477841</xdr:colOff>
      <xdr:row>0</xdr:row>
      <xdr:rowOff>104888</xdr:rowOff>
    </xdr:from>
    <xdr:to>
      <xdr:col>19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0F44687-9516-4998-9F11-784114C10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489857</xdr:colOff>
      <xdr:row>16</xdr:row>
      <xdr:rowOff>43542</xdr:rowOff>
    </xdr:from>
    <xdr:to>
      <xdr:col>19</xdr:col>
      <xdr:colOff>191683</xdr:colOff>
      <xdr:row>30</xdr:row>
      <xdr:rowOff>88979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BB9907-0A3B-49CB-81A2-BEB9D6655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508787</xdr:colOff>
      <xdr:row>31</xdr:row>
      <xdr:rowOff>57741</xdr:rowOff>
    </xdr:from>
    <xdr:to>
      <xdr:col>19</xdr:col>
      <xdr:colOff>210613</xdr:colOff>
      <xdr:row>46</xdr:row>
      <xdr:rowOff>103178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1907E98C-F327-4144-9D74-06C1CC3B2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477841</xdr:colOff>
      <xdr:row>0</xdr:row>
      <xdr:rowOff>104888</xdr:rowOff>
    </xdr:from>
    <xdr:to>
      <xdr:col>19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112CFAF8-AA54-49CF-8435-CC8483160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489857</xdr:colOff>
      <xdr:row>16</xdr:row>
      <xdr:rowOff>43542</xdr:rowOff>
    </xdr:from>
    <xdr:to>
      <xdr:col>19</xdr:col>
      <xdr:colOff>191683</xdr:colOff>
      <xdr:row>30</xdr:row>
      <xdr:rowOff>88979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3DB25DCF-E182-46A3-8ACA-76BE6FD19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508787</xdr:colOff>
      <xdr:row>31</xdr:row>
      <xdr:rowOff>57741</xdr:rowOff>
    </xdr:from>
    <xdr:to>
      <xdr:col>19</xdr:col>
      <xdr:colOff>210613</xdr:colOff>
      <xdr:row>46</xdr:row>
      <xdr:rowOff>103178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C2E8CBA5-4438-4663-B100-D4C90992F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742-AB5D-48AE-899A-028A18C8C4A9}">
  <dimension ref="A1:B11"/>
  <sheetViews>
    <sheetView zoomScale="115" zoomScaleNormal="115" workbookViewId="0">
      <selection activeCell="B9" sqref="B9"/>
    </sheetView>
  </sheetViews>
  <sheetFormatPr defaultColWidth="8.78515625" defaultRowHeight="14.15"/>
  <cols>
    <col min="1" max="1" width="44.2109375" customWidth="1"/>
    <col min="2" max="2" width="62.640625" customWidth="1"/>
  </cols>
  <sheetData>
    <row r="1" spans="1:2" ht="28.3">
      <c r="A1" s="71" t="s">
        <v>201</v>
      </c>
      <c r="B1" s="1"/>
    </row>
    <row r="2" spans="1:2">
      <c r="A2" s="1"/>
      <c r="B2" s="1"/>
    </row>
    <row r="3" spans="1:2">
      <c r="A3" s="72" t="s">
        <v>3</v>
      </c>
      <c r="B3" s="1" t="s">
        <v>203</v>
      </c>
    </row>
    <row r="4" spans="1:2">
      <c r="A4" s="72" t="s">
        <v>4</v>
      </c>
      <c r="B4" s="1" t="s">
        <v>202</v>
      </c>
    </row>
    <row r="5" spans="1:2">
      <c r="A5" s="72" t="s">
        <v>5</v>
      </c>
      <c r="B5" s="1" t="s">
        <v>0</v>
      </c>
    </row>
    <row r="6" spans="1:2">
      <c r="A6" s="72" t="s">
        <v>6</v>
      </c>
      <c r="B6" s="1" t="s">
        <v>199</v>
      </c>
    </row>
    <row r="7" spans="1:2">
      <c r="A7" s="72" t="s">
        <v>7</v>
      </c>
      <c r="B7" s="1" t="s">
        <v>200</v>
      </c>
    </row>
    <row r="8" spans="1:2">
      <c r="A8" s="72"/>
      <c r="B8" s="1"/>
    </row>
    <row r="9" spans="1:2" ht="28.3">
      <c r="A9" s="72" t="s">
        <v>204</v>
      </c>
      <c r="B9" s="74" t="s">
        <v>225</v>
      </c>
    </row>
    <row r="10" spans="1:2">
      <c r="A10" s="10"/>
      <c r="B10" s="10"/>
    </row>
    <row r="11" spans="1:2">
      <c r="B11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E7B9-3431-4B06-BCE4-4D4AAC48BA60}">
  <dimension ref="A1:X7"/>
  <sheetViews>
    <sheetView zoomScale="115" zoomScaleNormal="115" workbookViewId="0">
      <selection activeCell="F10" sqref="F10"/>
    </sheetView>
  </sheetViews>
  <sheetFormatPr defaultRowHeight="14.15"/>
  <cols>
    <col min="1" max="1" width="24.640625" customWidth="1"/>
    <col min="2" max="2" width="17.2109375" customWidth="1"/>
    <col min="6" max="6" width="15" customWidth="1"/>
  </cols>
  <sheetData>
    <row r="1" spans="1:24" ht="14.6" thickBot="1">
      <c r="A1" s="1" t="s">
        <v>186</v>
      </c>
    </row>
    <row r="2" spans="1:24" ht="15.45">
      <c r="A2" s="144" t="s">
        <v>107</v>
      </c>
      <c r="B2" s="145"/>
      <c r="C2" s="145"/>
      <c r="D2" s="145"/>
      <c r="E2" s="145"/>
      <c r="F2" s="145"/>
      <c r="G2" s="235" t="s">
        <v>181</v>
      </c>
      <c r="H2" s="235"/>
      <c r="I2" s="235"/>
      <c r="J2" s="235"/>
      <c r="K2" s="235"/>
      <c r="L2" s="236"/>
      <c r="M2" s="235" t="s">
        <v>182</v>
      </c>
      <c r="N2" s="235"/>
      <c r="O2" s="235"/>
      <c r="P2" s="235"/>
      <c r="Q2" s="235"/>
      <c r="R2" s="236"/>
      <c r="S2" s="235" t="s">
        <v>183</v>
      </c>
      <c r="T2" s="235"/>
      <c r="U2" s="235"/>
      <c r="V2" s="235"/>
      <c r="W2" s="235"/>
      <c r="X2" s="236"/>
    </row>
    <row r="3" spans="1:24" ht="28.85" customHeight="1">
      <c r="A3" s="217" t="s">
        <v>108</v>
      </c>
      <c r="B3" s="219" t="s">
        <v>109</v>
      </c>
      <c r="C3" s="220" t="s">
        <v>184</v>
      </c>
      <c r="D3" s="220"/>
      <c r="E3" s="220"/>
      <c r="F3" s="221" t="s">
        <v>185</v>
      </c>
      <c r="G3" s="221" t="s">
        <v>112</v>
      </c>
      <c r="H3" s="221"/>
      <c r="I3" s="221"/>
      <c r="J3" s="221" t="s">
        <v>113</v>
      </c>
      <c r="K3" s="221"/>
      <c r="L3" s="222"/>
      <c r="M3" s="221" t="s">
        <v>112</v>
      </c>
      <c r="N3" s="221"/>
      <c r="O3" s="221"/>
      <c r="P3" s="221" t="s">
        <v>113</v>
      </c>
      <c r="Q3" s="221"/>
      <c r="R3" s="222"/>
      <c r="S3" s="221" t="s">
        <v>112</v>
      </c>
      <c r="T3" s="221"/>
      <c r="U3" s="221"/>
      <c r="V3" s="221" t="s">
        <v>113</v>
      </c>
      <c r="W3" s="221"/>
      <c r="X3" s="222"/>
    </row>
    <row r="4" spans="1:24">
      <c r="A4" s="218"/>
      <c r="B4" s="220"/>
      <c r="C4" s="75" t="s">
        <v>27</v>
      </c>
      <c r="D4" s="75" t="s">
        <v>28</v>
      </c>
      <c r="E4" s="75" t="s">
        <v>29</v>
      </c>
      <c r="F4" s="221"/>
      <c r="G4" s="75" t="s">
        <v>27</v>
      </c>
      <c r="H4" s="75" t="s">
        <v>28</v>
      </c>
      <c r="I4" s="75" t="s">
        <v>29</v>
      </c>
      <c r="J4" s="75" t="s">
        <v>27</v>
      </c>
      <c r="K4" s="75" t="s">
        <v>28</v>
      </c>
      <c r="L4" s="142" t="s">
        <v>29</v>
      </c>
      <c r="M4" s="75" t="s">
        <v>27</v>
      </c>
      <c r="N4" s="75" t="s">
        <v>28</v>
      </c>
      <c r="O4" s="75" t="s">
        <v>29</v>
      </c>
      <c r="P4" s="75" t="s">
        <v>27</v>
      </c>
      <c r="Q4" s="75" t="s">
        <v>28</v>
      </c>
      <c r="R4" s="142" t="s">
        <v>29</v>
      </c>
      <c r="S4" s="75" t="s">
        <v>27</v>
      </c>
      <c r="T4" s="75" t="s">
        <v>28</v>
      </c>
      <c r="U4" s="75" t="s">
        <v>29</v>
      </c>
      <c r="V4" s="75" t="s">
        <v>27</v>
      </c>
      <c r="W4" s="75" t="s">
        <v>28</v>
      </c>
      <c r="X4" s="142" t="s">
        <v>29</v>
      </c>
    </row>
    <row r="5" spans="1:24">
      <c r="A5" s="135" t="s">
        <v>114</v>
      </c>
      <c r="B5" s="127">
        <v>156100</v>
      </c>
      <c r="C5" s="129">
        <v>-86.67</v>
      </c>
      <c r="D5" s="129">
        <v>-88.54</v>
      </c>
      <c r="E5" s="129">
        <v>-84.54</v>
      </c>
      <c r="F5" s="134">
        <v>-86.882589228928595</v>
      </c>
      <c r="G5" s="128">
        <v>0</v>
      </c>
      <c r="H5" s="128">
        <v>0</v>
      </c>
      <c r="I5" s="128">
        <v>0</v>
      </c>
      <c r="J5" s="128">
        <v>1</v>
      </c>
      <c r="K5" s="128">
        <v>0</v>
      </c>
      <c r="L5" s="136">
        <v>2</v>
      </c>
      <c r="M5" s="128">
        <v>0</v>
      </c>
      <c r="N5" s="128">
        <v>0</v>
      </c>
      <c r="O5" s="128">
        <v>0</v>
      </c>
      <c r="P5" s="128">
        <v>0</v>
      </c>
      <c r="Q5" s="128">
        <v>0</v>
      </c>
      <c r="R5" s="136">
        <v>0</v>
      </c>
      <c r="S5" s="128">
        <v>0</v>
      </c>
      <c r="T5" s="128">
        <v>0</v>
      </c>
      <c r="U5" s="128">
        <v>0</v>
      </c>
      <c r="V5" s="128">
        <v>0</v>
      </c>
      <c r="W5" s="128">
        <v>0</v>
      </c>
      <c r="X5" s="136">
        <v>0</v>
      </c>
    </row>
    <row r="6" spans="1:24">
      <c r="A6" s="135" t="s">
        <v>115</v>
      </c>
      <c r="B6" s="127">
        <v>176300</v>
      </c>
      <c r="C6" s="131"/>
      <c r="D6" s="131"/>
      <c r="E6" s="131"/>
      <c r="F6" s="134">
        <v>0</v>
      </c>
      <c r="G6" s="130"/>
      <c r="H6" s="130"/>
      <c r="I6" s="130"/>
      <c r="J6" s="130"/>
      <c r="K6" s="130"/>
      <c r="L6" s="137"/>
      <c r="M6" s="130"/>
      <c r="N6" s="130"/>
      <c r="O6" s="130"/>
      <c r="P6" s="130"/>
      <c r="Q6" s="130"/>
      <c r="R6" s="137"/>
      <c r="S6" s="130"/>
      <c r="T6" s="130"/>
      <c r="U6" s="130"/>
      <c r="V6" s="130"/>
      <c r="W6" s="130"/>
      <c r="X6" s="137"/>
    </row>
    <row r="7" spans="1:24" ht="14.6" thickBot="1">
      <c r="A7" s="132" t="s">
        <v>116</v>
      </c>
      <c r="B7" s="138">
        <v>428000</v>
      </c>
      <c r="C7" s="139"/>
      <c r="D7" s="139"/>
      <c r="E7" s="139"/>
      <c r="F7" s="133">
        <v>0</v>
      </c>
      <c r="G7" s="140"/>
      <c r="H7" s="140"/>
      <c r="I7" s="140"/>
      <c r="J7" s="140"/>
      <c r="K7" s="140"/>
      <c r="L7" s="141"/>
      <c r="M7" s="140"/>
      <c r="N7" s="140"/>
      <c r="O7" s="140"/>
      <c r="P7" s="140"/>
      <c r="Q7" s="140"/>
      <c r="R7" s="141"/>
      <c r="S7" s="140"/>
      <c r="T7" s="140"/>
      <c r="U7" s="140"/>
      <c r="V7" s="140"/>
      <c r="W7" s="140"/>
      <c r="X7" s="141"/>
    </row>
  </sheetData>
  <mergeCells count="13">
    <mergeCell ref="G2:L2"/>
    <mergeCell ref="J3:L3"/>
    <mergeCell ref="A3:A4"/>
    <mergeCell ref="B3:B4"/>
    <mergeCell ref="C3:E3"/>
    <mergeCell ref="F3:F4"/>
    <mergeCell ref="G3:I3"/>
    <mergeCell ref="M2:R2"/>
    <mergeCell ref="M3:O3"/>
    <mergeCell ref="P3:R3"/>
    <mergeCell ref="S2:X2"/>
    <mergeCell ref="S3:U3"/>
    <mergeCell ref="V3:X3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8E6F-9325-4931-87F5-130F225B8425}">
  <dimension ref="A1:A2"/>
  <sheetViews>
    <sheetView zoomScale="115" zoomScaleNormal="115" workbookViewId="0">
      <selection activeCell="D2" sqref="D2"/>
    </sheetView>
  </sheetViews>
  <sheetFormatPr defaultRowHeight="14.15"/>
  <sheetData>
    <row r="1" spans="1:1">
      <c r="A1" s="1" t="s">
        <v>37</v>
      </c>
    </row>
    <row r="2" spans="1:1">
      <c r="A2" t="s">
        <v>187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631D-E28B-47A7-8211-63884E106E88}">
  <dimension ref="A1:D6"/>
  <sheetViews>
    <sheetView zoomScale="145" zoomScaleNormal="145" workbookViewId="0">
      <selection activeCell="C6" sqref="C6"/>
    </sheetView>
  </sheetViews>
  <sheetFormatPr defaultRowHeight="14.15"/>
  <cols>
    <col min="2" max="2" width="37" customWidth="1"/>
    <col min="3" max="3" width="9.140625" customWidth="1"/>
    <col min="4" max="4" width="14.5" customWidth="1"/>
  </cols>
  <sheetData>
    <row r="1" spans="1:4">
      <c r="A1" s="160" t="s">
        <v>214</v>
      </c>
      <c r="B1" s="160" t="s">
        <v>215</v>
      </c>
      <c r="C1" s="160" t="s">
        <v>223</v>
      </c>
      <c r="D1" s="160" t="s">
        <v>224</v>
      </c>
    </row>
    <row r="2" spans="1:4">
      <c r="A2" s="159" t="s">
        <v>237</v>
      </c>
      <c r="B2" s="159" t="s">
        <v>216</v>
      </c>
      <c r="C2" s="159" t="s">
        <v>217</v>
      </c>
      <c r="D2" s="161"/>
    </row>
    <row r="3" spans="1:4" ht="20.6">
      <c r="A3" s="159" t="s">
        <v>238</v>
      </c>
      <c r="B3" s="159" t="s">
        <v>218</v>
      </c>
      <c r="C3" s="159" t="s">
        <v>219</v>
      </c>
      <c r="D3" s="161"/>
    </row>
    <row r="4" spans="1:4">
      <c r="A4" s="159" t="s">
        <v>239</v>
      </c>
      <c r="B4" s="159" t="s">
        <v>220</v>
      </c>
      <c r="C4" s="159" t="s">
        <v>221</v>
      </c>
      <c r="D4" s="161"/>
    </row>
    <row r="5" spans="1:4" ht="20.6">
      <c r="A5" s="159" t="s">
        <v>240</v>
      </c>
      <c r="B5" s="159" t="s">
        <v>241</v>
      </c>
      <c r="C5" s="159" t="s">
        <v>222</v>
      </c>
      <c r="D5" s="161"/>
    </row>
    <row r="6" spans="1:4" ht="25.3" customHeight="1">
      <c r="A6" s="159" t="s">
        <v>242</v>
      </c>
      <c r="B6" s="159" t="s">
        <v>243</v>
      </c>
      <c r="C6" s="159" t="s">
        <v>37</v>
      </c>
      <c r="D6" s="159" t="s">
        <v>227</v>
      </c>
    </row>
  </sheetData>
  <phoneticPr fontId="1" type="noConversion"/>
  <dataValidations count="1">
    <dataValidation allowBlank="1" showInputMessage="1" showErrorMessage="1" promptTitle="TDoc#" prompt="Make sure new TDocs have unique TDoc numbers, otherwise they cannot be imported." sqref="A2:A6" xr:uid="{939F54A8-2008-47BE-A988-7D5AA70BD7F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AF1E-6925-4ED2-A301-F62923D30806}">
  <dimension ref="A1:B21"/>
  <sheetViews>
    <sheetView workbookViewId="0">
      <selection activeCell="B28" sqref="B28"/>
    </sheetView>
  </sheetViews>
  <sheetFormatPr defaultColWidth="8.78515625" defaultRowHeight="14.15"/>
  <cols>
    <col min="1" max="1" width="32.140625" customWidth="1"/>
    <col min="2" max="2" width="66.640625" customWidth="1"/>
    <col min="3" max="3" width="20.35546875" bestFit="1" customWidth="1"/>
    <col min="4" max="4" width="10.35546875" bestFit="1" customWidth="1"/>
    <col min="5" max="5" width="12.640625" bestFit="1" customWidth="1"/>
    <col min="7" max="7" width="20.78515625" customWidth="1"/>
    <col min="8" max="8" width="10.35546875" bestFit="1" customWidth="1"/>
    <col min="9" max="9" width="17.140625" customWidth="1"/>
    <col min="10" max="10" width="10.640625" bestFit="1" customWidth="1"/>
  </cols>
  <sheetData>
    <row r="1" spans="1:2">
      <c r="A1" s="9" t="s">
        <v>38</v>
      </c>
      <c r="B1" s="8"/>
    </row>
    <row r="2" spans="1:2">
      <c r="A2" s="2" t="s">
        <v>39</v>
      </c>
      <c r="B2" s="4" t="s">
        <v>40</v>
      </c>
    </row>
    <row r="3" spans="1:2">
      <c r="A3" s="2" t="s">
        <v>41</v>
      </c>
      <c r="B3" s="11" t="s">
        <v>31</v>
      </c>
    </row>
    <row r="4" spans="1:2">
      <c r="A4" s="2" t="s">
        <v>22</v>
      </c>
      <c r="B4" s="11" t="s">
        <v>32</v>
      </c>
    </row>
    <row r="5" spans="1:2">
      <c r="A5" s="6" t="s">
        <v>21</v>
      </c>
      <c r="B5" s="7"/>
    </row>
    <row r="6" spans="1:2">
      <c r="A6" s="2" t="s">
        <v>20</v>
      </c>
      <c r="B6" s="2" t="s">
        <v>34</v>
      </c>
    </row>
    <row r="7" spans="1:2">
      <c r="A7" s="2" t="s">
        <v>19</v>
      </c>
      <c r="B7" s="4" t="s">
        <v>52</v>
      </c>
    </row>
    <row r="8" spans="1:2" ht="42.45">
      <c r="A8" s="12" t="s">
        <v>9</v>
      </c>
      <c r="B8" s="14" t="s">
        <v>53</v>
      </c>
    </row>
    <row r="9" spans="1:2" ht="28.3">
      <c r="A9" s="12" t="s">
        <v>35</v>
      </c>
      <c r="B9" s="14" t="s">
        <v>42</v>
      </c>
    </row>
    <row r="10" spans="1:2">
      <c r="A10" s="2" t="s">
        <v>8</v>
      </c>
      <c r="B10" s="5" t="s">
        <v>33</v>
      </c>
    </row>
    <row r="11" spans="1:2">
      <c r="A11" s="6" t="s">
        <v>18</v>
      </c>
      <c r="B11" s="7"/>
    </row>
    <row r="12" spans="1:2" ht="28.3">
      <c r="A12" s="12" t="s">
        <v>43</v>
      </c>
      <c r="B12" s="14" t="s">
        <v>44</v>
      </c>
    </row>
    <row r="13" spans="1:2">
      <c r="A13" s="2" t="s">
        <v>17</v>
      </c>
      <c r="B13" s="4" t="s">
        <v>16</v>
      </c>
    </row>
    <row r="14" spans="1:2">
      <c r="A14" s="168" t="s">
        <v>45</v>
      </c>
      <c r="B14" s="168"/>
    </row>
    <row r="15" spans="1:2">
      <c r="A15" s="2" t="s">
        <v>15</v>
      </c>
      <c r="B15" s="4" t="s">
        <v>14</v>
      </c>
    </row>
    <row r="16" spans="1:2">
      <c r="A16" s="2" t="s">
        <v>13</v>
      </c>
      <c r="B16" s="4" t="s">
        <v>46</v>
      </c>
    </row>
    <row r="17" spans="1:2">
      <c r="A17" s="2" t="s">
        <v>47</v>
      </c>
      <c r="B17" s="4" t="s">
        <v>48</v>
      </c>
    </row>
    <row r="18" spans="1:2">
      <c r="A18" s="2" t="s">
        <v>49</v>
      </c>
      <c r="B18" s="13" t="s">
        <v>54</v>
      </c>
    </row>
    <row r="19" spans="1:2">
      <c r="A19" s="6" t="s">
        <v>50</v>
      </c>
      <c r="B19" s="7"/>
    </row>
    <row r="20" spans="1:2">
      <c r="A20" s="2" t="s">
        <v>51</v>
      </c>
      <c r="B20" s="1" t="s">
        <v>12</v>
      </c>
    </row>
    <row r="21" spans="1:2">
      <c r="A21" s="2" t="s">
        <v>11</v>
      </c>
      <c r="B21" s="1" t="s">
        <v>10</v>
      </c>
    </row>
  </sheetData>
  <mergeCells count="1">
    <mergeCell ref="A14:B1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A402-F4D5-4A0C-AED3-78D3179AAC4E}">
  <dimension ref="A1:D31"/>
  <sheetViews>
    <sheetView tabSelected="1" zoomScale="115" zoomScaleNormal="115" workbookViewId="0">
      <selection activeCell="G19" sqref="G19"/>
    </sheetView>
  </sheetViews>
  <sheetFormatPr defaultRowHeight="14.15"/>
  <cols>
    <col min="1" max="1" width="23.7109375" style="1" customWidth="1"/>
    <col min="2" max="4" width="15.640625" style="1" customWidth="1"/>
    <col min="5" max="16384" width="9.140625" style="1"/>
  </cols>
  <sheetData>
    <row r="1" spans="1:4" ht="25.3" customHeight="1" thickBot="1">
      <c r="A1" s="146" t="s">
        <v>205</v>
      </c>
      <c r="B1" s="147" t="s">
        <v>30</v>
      </c>
      <c r="C1" s="147" t="s">
        <v>98</v>
      </c>
      <c r="D1" s="148" t="s">
        <v>78</v>
      </c>
    </row>
    <row r="2" spans="1:4" ht="34.299999999999997" customHeight="1">
      <c r="A2" s="120" t="s">
        <v>148</v>
      </c>
      <c r="B2" s="119">
        <f>COUNT(CDF_1!D:D)</f>
        <v>23</v>
      </c>
      <c r="C2" s="119">
        <f>COUNT(CDF_1!E:E)</f>
        <v>19</v>
      </c>
      <c r="D2" s="126">
        <f>COUNT(CDF_1!F:F)</f>
        <v>15</v>
      </c>
    </row>
    <row r="3" spans="1:4" ht="34.299999999999997" customHeight="1">
      <c r="A3" s="73" t="s">
        <v>206</v>
      </c>
      <c r="B3" s="152">
        <v>5</v>
      </c>
      <c r="C3" s="152">
        <v>0</v>
      </c>
      <c r="D3" s="153">
        <v>0</v>
      </c>
    </row>
    <row r="4" spans="1:4" ht="34.299999999999997" customHeight="1" thickBot="1">
      <c r="A4" s="149" t="s">
        <v>207</v>
      </c>
      <c r="B4" s="150">
        <v>10</v>
      </c>
      <c r="C4" s="150">
        <v>4</v>
      </c>
      <c r="D4" s="151">
        <v>0</v>
      </c>
    </row>
    <row r="5" spans="1:4" ht="16.3" customHeight="1" thickBot="1"/>
    <row r="6" spans="1:4" ht="14.6" thickBot="1">
      <c r="A6" s="169" t="s">
        <v>210</v>
      </c>
      <c r="B6" s="170"/>
      <c r="C6" s="170"/>
      <c r="D6" s="171"/>
    </row>
    <row r="7" spans="1:4" ht="16.75">
      <c r="A7" s="172" t="s">
        <v>147</v>
      </c>
      <c r="B7" s="173"/>
      <c r="C7" s="173"/>
      <c r="D7" s="174"/>
    </row>
    <row r="8" spans="1:4">
      <c r="A8" s="66" t="s">
        <v>233</v>
      </c>
      <c r="B8" s="33" t="s">
        <v>234</v>
      </c>
      <c r="C8" s="33" t="s">
        <v>235</v>
      </c>
      <c r="D8" s="67" t="s">
        <v>236</v>
      </c>
    </row>
    <row r="9" spans="1:4">
      <c r="A9" s="66" t="s">
        <v>101</v>
      </c>
      <c r="B9" s="64">
        <f>CDF_1!J18</f>
        <v>-85.446403704996314</v>
      </c>
      <c r="C9" s="64">
        <f>CDF_1!K18</f>
        <v>-88.11474711915352</v>
      </c>
      <c r="D9" s="65">
        <f>CDF_1!L18</f>
        <v>-98.534220704968405</v>
      </c>
    </row>
    <row r="10" spans="1:4">
      <c r="A10" s="66" t="s">
        <v>102</v>
      </c>
      <c r="B10" s="64">
        <f>CDF_1!J19</f>
        <v>-84.706562152414975</v>
      </c>
      <c r="C10" s="64">
        <f>CDF_1!K19</f>
        <v>-87.964918109537294</v>
      </c>
      <c r="D10" s="65">
        <f>CDF_1!L19</f>
        <v>-97.596601445317347</v>
      </c>
    </row>
    <row r="11" spans="1:4">
      <c r="A11" s="66" t="s">
        <v>103</v>
      </c>
      <c r="B11" s="64">
        <f>CDF_1!J20</f>
        <v>-84.434783418183855</v>
      </c>
      <c r="C11" s="64">
        <f>CDF_1!K20</f>
        <v>-87.92501227548523</v>
      </c>
      <c r="D11" s="65">
        <f>CDF_1!L20</f>
        <v>-97.34162474507059</v>
      </c>
    </row>
    <row r="12" spans="1:4" ht="14.6" thickBot="1">
      <c r="A12" s="68" t="s">
        <v>104</v>
      </c>
      <c r="B12" s="69">
        <f>CDF_1!J21</f>
        <v>-83.255796299024482</v>
      </c>
      <c r="C12" s="69">
        <f>CDF_1!K21</f>
        <v>-87.584940629399</v>
      </c>
      <c r="D12" s="70">
        <f>CDF_1!L21</f>
        <v>-97.196939501942637</v>
      </c>
    </row>
    <row r="13" spans="1:4" ht="14.6" thickBot="1">
      <c r="A13" s="154" t="s">
        <v>208</v>
      </c>
      <c r="B13" s="155">
        <v>23</v>
      </c>
      <c r="C13" s="155">
        <v>19</v>
      </c>
      <c r="D13" s="156">
        <v>15</v>
      </c>
    </row>
    <row r="14" spans="1:4" ht="14.6" thickBot="1"/>
    <row r="15" spans="1:4" ht="30.45" customHeight="1" thickBot="1">
      <c r="A15" s="178" t="s">
        <v>226</v>
      </c>
      <c r="B15" s="179"/>
      <c r="C15" s="179"/>
      <c r="D15" s="180"/>
    </row>
    <row r="16" spans="1:4" ht="16.75">
      <c r="A16" s="172" t="s">
        <v>147</v>
      </c>
      <c r="B16" s="173"/>
      <c r="C16" s="173"/>
      <c r="D16" s="174"/>
    </row>
    <row r="17" spans="1:4">
      <c r="A17" s="66" t="s">
        <v>233</v>
      </c>
      <c r="B17" s="33" t="s">
        <v>234</v>
      </c>
      <c r="C17" s="33" t="s">
        <v>235</v>
      </c>
      <c r="D17" s="67" t="s">
        <v>236</v>
      </c>
    </row>
    <row r="18" spans="1:4">
      <c r="A18" s="66" t="s">
        <v>101</v>
      </c>
      <c r="B18" s="64">
        <f>CDF_2!J18</f>
        <v>-86.923231863171623</v>
      </c>
      <c r="C18" s="181" t="s">
        <v>209</v>
      </c>
      <c r="D18" s="175" t="s">
        <v>209</v>
      </c>
    </row>
    <row r="19" spans="1:4">
      <c r="A19" s="66" t="s">
        <v>102</v>
      </c>
      <c r="B19" s="64">
        <f>CDF_2!J19</f>
        <v>-86.384545273723589</v>
      </c>
      <c r="C19" s="182"/>
      <c r="D19" s="176"/>
    </row>
    <row r="20" spans="1:4">
      <c r="A20" s="66" t="s">
        <v>103</v>
      </c>
      <c r="B20" s="64">
        <f>CDF_2!J20</f>
        <v>-85.750224667403927</v>
      </c>
      <c r="C20" s="182"/>
      <c r="D20" s="176"/>
    </row>
    <row r="21" spans="1:4" ht="14.6" thickBot="1">
      <c r="A21" s="68" t="s">
        <v>104</v>
      </c>
      <c r="B21" s="69">
        <f>CDF_2!J21</f>
        <v>-85.629469047708866</v>
      </c>
      <c r="C21" s="182"/>
      <c r="D21" s="176"/>
    </row>
    <row r="22" spans="1:4" ht="14.6" thickBot="1">
      <c r="A22" s="154" t="s">
        <v>208</v>
      </c>
      <c r="B22" s="157">
        <f>B2-B3</f>
        <v>18</v>
      </c>
      <c r="C22" s="183"/>
      <c r="D22" s="177"/>
    </row>
    <row r="23" spans="1:4" ht="14.6" thickBot="1"/>
    <row r="24" spans="1:4" ht="14.6" thickBot="1">
      <c r="A24" s="169" t="s">
        <v>232</v>
      </c>
      <c r="B24" s="170"/>
      <c r="C24" s="170"/>
      <c r="D24" s="171"/>
    </row>
    <row r="25" spans="1:4" ht="16.75">
      <c r="A25" s="172" t="s">
        <v>147</v>
      </c>
      <c r="B25" s="173"/>
      <c r="C25" s="173"/>
      <c r="D25" s="174"/>
    </row>
    <row r="26" spans="1:4">
      <c r="A26" s="66" t="s">
        <v>233</v>
      </c>
      <c r="B26" s="33" t="s">
        <v>234</v>
      </c>
      <c r="C26" s="33" t="s">
        <v>235</v>
      </c>
      <c r="D26" s="67" t="s">
        <v>236</v>
      </c>
    </row>
    <row r="27" spans="1:4">
      <c r="A27" s="66" t="s">
        <v>101</v>
      </c>
      <c r="B27" s="64">
        <f>CDF_3!J18</f>
        <v>-87.490775109404424</v>
      </c>
      <c r="C27" s="64">
        <f>CDF_3!K18</f>
        <v>-88.590921095905387</v>
      </c>
      <c r="D27" s="175" t="s">
        <v>209</v>
      </c>
    </row>
    <row r="28" spans="1:4">
      <c r="A28" s="66" t="s">
        <v>102</v>
      </c>
      <c r="B28" s="64">
        <f>CDF_3!J19</f>
        <v>-86.963874497414636</v>
      </c>
      <c r="C28" s="64">
        <f>CDF_3!K19</f>
        <v>-88.581509011831415</v>
      </c>
      <c r="D28" s="176"/>
    </row>
    <row r="29" spans="1:4">
      <c r="A29" s="66" t="s">
        <v>103</v>
      </c>
      <c r="B29" s="64">
        <f>CDF_3!J20</f>
        <v>-86.902910546050109</v>
      </c>
      <c r="C29" s="64">
        <f>CDF_3!K20</f>
        <v>-88.360446337410451</v>
      </c>
      <c r="D29" s="176"/>
    </row>
    <row r="30" spans="1:4" ht="14.6" thickBot="1">
      <c r="A30" s="68" t="s">
        <v>104</v>
      </c>
      <c r="B30" s="69">
        <f>CDF_3!J21</f>
        <v>-86.24302511972455</v>
      </c>
      <c r="C30" s="69">
        <f>CDF_3!K21</f>
        <v>-88.138553968674813</v>
      </c>
      <c r="D30" s="176"/>
    </row>
    <row r="31" spans="1:4" ht="14.6" thickBot="1">
      <c r="A31" s="154" t="s">
        <v>208</v>
      </c>
      <c r="B31" s="155">
        <f>B2-B4</f>
        <v>13</v>
      </c>
      <c r="C31" s="155">
        <f>C13-C4</f>
        <v>15</v>
      </c>
      <c r="D31" s="177"/>
    </row>
  </sheetData>
  <mergeCells count="9">
    <mergeCell ref="A24:D24"/>
    <mergeCell ref="A25:D25"/>
    <mergeCell ref="D27:D31"/>
    <mergeCell ref="A7:D7"/>
    <mergeCell ref="A6:D6"/>
    <mergeCell ref="A15:D15"/>
    <mergeCell ref="A16:D16"/>
    <mergeCell ref="C18:C22"/>
    <mergeCell ref="D18:D2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BEB0-980F-4FB1-990C-1FB7D6D318CF}">
  <dimension ref="A1:L35"/>
  <sheetViews>
    <sheetView topLeftCell="C1" zoomScale="115" zoomScaleNormal="115" workbookViewId="0">
      <selection activeCell="K20" sqref="K20"/>
    </sheetView>
  </sheetViews>
  <sheetFormatPr defaultRowHeight="14.15"/>
  <cols>
    <col min="1" max="1" width="13.5" style="1" customWidth="1"/>
    <col min="2" max="2" width="10.7109375" style="31" customWidth="1"/>
    <col min="3" max="3" width="11.42578125" style="31" customWidth="1"/>
    <col min="4" max="6" width="12.5703125" style="1" customWidth="1"/>
    <col min="7" max="8" width="5.7109375" style="1" customWidth="1"/>
    <col min="9" max="9" width="10.28515625" style="1" customWidth="1"/>
    <col min="10" max="12" width="10.2109375" style="1" customWidth="1"/>
    <col min="13" max="16384" width="9.140625" style="1"/>
  </cols>
  <sheetData>
    <row r="1" spans="1:12" ht="17.600000000000001" customHeight="1">
      <c r="A1" s="184" t="s">
        <v>118</v>
      </c>
      <c r="B1" s="184" t="s">
        <v>95</v>
      </c>
      <c r="C1" s="184"/>
      <c r="D1" s="184" t="s">
        <v>100</v>
      </c>
      <c r="E1" s="184"/>
      <c r="F1" s="184"/>
      <c r="I1" s="33" t="s">
        <v>99</v>
      </c>
      <c r="J1" s="33" t="s">
        <v>30</v>
      </c>
      <c r="K1" s="33" t="s">
        <v>98</v>
      </c>
      <c r="L1" s="33" t="s">
        <v>78</v>
      </c>
    </row>
    <row r="2" spans="1:12" ht="17.600000000000001" customHeight="1">
      <c r="A2" s="184"/>
      <c r="B2" s="33" t="s">
        <v>96</v>
      </c>
      <c r="C2" s="33" t="s">
        <v>55</v>
      </c>
      <c r="D2" s="33" t="s">
        <v>77</v>
      </c>
      <c r="E2" s="33" t="s">
        <v>79</v>
      </c>
      <c r="F2" s="33" t="s">
        <v>80</v>
      </c>
      <c r="I2" s="32">
        <v>0</v>
      </c>
      <c r="J2" s="29">
        <f t="shared" ref="J2:J22" si="0">_xlfn.PERCENTILE.INC(D:D,I2)</f>
        <v>-91.523595229959213</v>
      </c>
      <c r="K2" s="29">
        <f t="shared" ref="K2:K22" si="1">_xlfn.PERCENTILE.INC(E:E,I2)</f>
        <v>-92.533616952666208</v>
      </c>
      <c r="L2" s="29">
        <f t="shared" ref="L2:L22" si="2">_xlfn.PERCENTILE.INC(F:F,I2)</f>
        <v>-102.35332139993984</v>
      </c>
    </row>
    <row r="3" spans="1:12">
      <c r="A3" s="125" t="s">
        <v>119</v>
      </c>
      <c r="B3" s="30" t="s">
        <v>97</v>
      </c>
      <c r="C3" s="30" t="s">
        <v>56</v>
      </c>
      <c r="D3" s="165">
        <f>'Lab1'!$F$5</f>
        <v>-84.4286726778586</v>
      </c>
      <c r="E3" s="166">
        <f>'Lab1'!$F$6</f>
        <v>-87.774706155928172</v>
      </c>
      <c r="F3" s="167">
        <f>'Lab1'!$F$7</f>
        <v>-100.40137312260941</v>
      </c>
      <c r="I3" s="32">
        <v>0.05</v>
      </c>
      <c r="J3" s="29">
        <f t="shared" si="0"/>
        <v>-91.207527054835936</v>
      </c>
      <c r="K3" s="29">
        <f t="shared" si="1"/>
        <v>-92.518713396731812</v>
      </c>
      <c r="L3" s="29">
        <f t="shared" si="2"/>
        <v>-101.59252980835173</v>
      </c>
    </row>
    <row r="4" spans="1:12">
      <c r="A4" s="125" t="s">
        <v>120</v>
      </c>
      <c r="B4" s="30" t="s">
        <v>97</v>
      </c>
      <c r="C4" s="30" t="s">
        <v>81</v>
      </c>
      <c r="D4" s="166">
        <f>'Lab1'!$F$13</f>
        <v>-85.690490828613051</v>
      </c>
      <c r="E4" s="167">
        <f>'Lab1'!$F$14</f>
        <v>-90.529017099827286</v>
      </c>
      <c r="F4" s="167">
        <f>'Lab1'!$F$15</f>
        <v>-99.574247679837114</v>
      </c>
      <c r="I4" s="32">
        <v>0.1</v>
      </c>
      <c r="J4" s="29">
        <f t="shared" si="0"/>
        <v>-90.132007297829745</v>
      </c>
      <c r="K4" s="29">
        <f t="shared" si="1"/>
        <v>-91.843285846050804</v>
      </c>
      <c r="L4" s="29">
        <f t="shared" si="2"/>
        <v>-101.26033604038081</v>
      </c>
    </row>
    <row r="5" spans="1:12">
      <c r="A5" s="125" t="s">
        <v>121</v>
      </c>
      <c r="B5" s="30" t="s">
        <v>2</v>
      </c>
      <c r="C5" s="30" t="s">
        <v>82</v>
      </c>
      <c r="D5" s="167">
        <f>'Lab1'!$F$21</f>
        <v>-90.334673396458399</v>
      </c>
      <c r="E5" s="167">
        <f>'Lab1'!$F$22</f>
        <v>-91.595735388751905</v>
      </c>
      <c r="F5" s="167" t="s">
        <v>244</v>
      </c>
      <c r="I5" s="32">
        <v>0.15</v>
      </c>
      <c r="J5" s="29">
        <f t="shared" si="0"/>
        <v>-89.257049116486812</v>
      </c>
      <c r="K5" s="29">
        <f t="shared" si="1"/>
        <v>-91.619467655939957</v>
      </c>
      <c r="L5" s="29">
        <f t="shared" si="2"/>
        <v>-101.22808922716513</v>
      </c>
    </row>
    <row r="6" spans="1:12">
      <c r="A6" s="125" t="s">
        <v>122</v>
      </c>
      <c r="B6" s="30" t="s">
        <v>2</v>
      </c>
      <c r="C6" s="30" t="s">
        <v>83</v>
      </c>
      <c r="D6" s="166">
        <f>'Lab1'!$F$29</f>
        <v>-88.751219420923661</v>
      </c>
      <c r="E6" s="167">
        <f>'Lab1'!$F$30</f>
        <v>-90.858126980796371</v>
      </c>
      <c r="F6" s="167">
        <f>'Lab1'!$F$31</f>
        <v>-102.35332139993984</v>
      </c>
      <c r="I6" s="32">
        <v>0.2</v>
      </c>
      <c r="J6" s="29">
        <f t="shared" si="0"/>
        <v>-88.964705936701932</v>
      </c>
      <c r="K6" s="29">
        <f t="shared" si="1"/>
        <v>-91.544277449022701</v>
      </c>
      <c r="L6" s="29">
        <f t="shared" si="2"/>
        <v>-101.06683393620368</v>
      </c>
    </row>
    <row r="7" spans="1:12">
      <c r="A7" s="125" t="s">
        <v>123</v>
      </c>
      <c r="B7" s="30" t="s">
        <v>2</v>
      </c>
      <c r="C7" s="30" t="s">
        <v>84</v>
      </c>
      <c r="D7" s="167">
        <f>'Lab1'!$F$37</f>
        <v>-88.443368556609812</v>
      </c>
      <c r="E7" s="166">
        <f>'Lab1'!$F$38</f>
        <v>-87.965916382749924</v>
      </c>
      <c r="F7" s="167">
        <f>'Lab1'!$F$39</f>
        <v>-101.26647626909968</v>
      </c>
      <c r="I7" s="32">
        <v>0.25</v>
      </c>
      <c r="J7" s="29">
        <f t="shared" si="0"/>
        <v>-88.732470087945671</v>
      </c>
      <c r="K7" s="29">
        <f t="shared" si="1"/>
        <v>-91.377999198600762</v>
      </c>
      <c r="L7" s="29">
        <f t="shared" si="2"/>
        <v>-100.88013473083988</v>
      </c>
    </row>
    <row r="8" spans="1:12">
      <c r="A8" s="125" t="s">
        <v>124</v>
      </c>
      <c r="B8" s="30" t="s">
        <v>2</v>
      </c>
      <c r="C8" s="30" t="s">
        <v>85</v>
      </c>
      <c r="D8" s="167">
        <f>'Lab1'!$F$45</f>
        <v>-91.304510794655656</v>
      </c>
      <c r="E8" s="167" t="s">
        <v>244</v>
      </c>
      <c r="F8" s="167">
        <f>'Lab1'!$F$47</f>
        <v>-97.260937350587142</v>
      </c>
      <c r="I8" s="32">
        <v>0.3</v>
      </c>
      <c r="J8" s="29">
        <f t="shared" si="0"/>
        <v>-88.708828385706738</v>
      </c>
      <c r="K8" s="29">
        <f t="shared" si="1"/>
        <v>-91.090866537117535</v>
      </c>
      <c r="L8" s="29">
        <f t="shared" si="2"/>
        <v>-100.67188139712252</v>
      </c>
    </row>
    <row r="9" spans="1:12">
      <c r="A9" s="125" t="s">
        <v>125</v>
      </c>
      <c r="B9" s="30" t="s">
        <v>2</v>
      </c>
      <c r="C9" s="30" t="s">
        <v>86</v>
      </c>
      <c r="D9" s="166">
        <f>'Lab1'!$F$53</f>
        <v>-85.775824884028594</v>
      </c>
      <c r="E9" s="167">
        <f>'Lab1'!$F$54</f>
        <v>-88.58016442839228</v>
      </c>
      <c r="F9" s="167">
        <f>'Lab1'!$F$55</f>
        <v>-99.524840081297071</v>
      </c>
      <c r="I9" s="32">
        <v>0.35</v>
      </c>
      <c r="J9" s="29">
        <f t="shared" si="0"/>
        <v>-88.567184305172532</v>
      </c>
      <c r="K9" s="29">
        <f t="shared" si="1"/>
        <v>-90.759394016505652</v>
      </c>
      <c r="L9" s="29">
        <f t="shared" si="2"/>
        <v>-100.43518665692355</v>
      </c>
    </row>
    <row r="10" spans="1:12">
      <c r="A10" s="125" t="s">
        <v>126</v>
      </c>
      <c r="B10" s="30" t="s">
        <v>2</v>
      </c>
      <c r="C10" s="30" t="s">
        <v>87</v>
      </c>
      <c r="D10" s="167">
        <f>'Lab1'!$F$61</f>
        <v>-88.713720754967682</v>
      </c>
      <c r="E10" s="167" t="s">
        <v>244</v>
      </c>
      <c r="F10" s="167">
        <f>'Lab1'!$F$63</f>
        <v>-97.047611188438793</v>
      </c>
      <c r="I10" s="32">
        <v>0.4</v>
      </c>
      <c r="J10" s="29">
        <f t="shared" si="0"/>
        <v>-88.456270349091483</v>
      </c>
      <c r="K10" s="29">
        <f t="shared" si="1"/>
        <v>-90.468460141981495</v>
      </c>
      <c r="L10" s="29">
        <f t="shared" si="2"/>
        <v>-100.11685342730414</v>
      </c>
    </row>
    <row r="11" spans="1:12">
      <c r="A11" s="125" t="s">
        <v>127</v>
      </c>
      <c r="B11" s="30" t="s">
        <v>2</v>
      </c>
      <c r="C11" s="30" t="s">
        <v>88</v>
      </c>
      <c r="D11" s="166">
        <f>'Lab1'!$F$69</f>
        <v>-88.008475599285063</v>
      </c>
      <c r="E11" s="167">
        <f>'Lab1'!$F$70</f>
        <v>-91.674842946045402</v>
      </c>
      <c r="F11" s="167">
        <f>'Lab1'!$F$71</f>
        <v>-98.802111922011562</v>
      </c>
      <c r="I11" s="32">
        <v>0.45</v>
      </c>
      <c r="J11" s="29">
        <f t="shared" si="0"/>
        <v>-88.269916502197148</v>
      </c>
      <c r="K11" s="29">
        <f t="shared" si="1"/>
        <v>-90.22536271759877</v>
      </c>
      <c r="L11" s="29">
        <f t="shared" si="2"/>
        <v>-99.847928902833146</v>
      </c>
    </row>
    <row r="12" spans="1:12">
      <c r="A12" s="125" t="s">
        <v>128</v>
      </c>
      <c r="B12" s="30" t="s">
        <v>2</v>
      </c>
      <c r="C12" s="30" t="s">
        <v>89</v>
      </c>
      <c r="D12" s="165">
        <f>'Lab1'!$F$77</f>
        <v>-86.071478902761669</v>
      </c>
      <c r="E12" s="166">
        <f>'Lab1'!$F$78</f>
        <v>-90.226232310598334</v>
      </c>
      <c r="F12" s="167">
        <f>'Lab1'!$F$79</f>
        <v>-99.500641467905439</v>
      </c>
      <c r="I12" s="32">
        <v>0.5</v>
      </c>
      <c r="J12" s="29">
        <f t="shared" si="0"/>
        <v>-88.008475599285063</v>
      </c>
      <c r="K12" s="29">
        <f t="shared" si="1"/>
        <v>-90.217536380602695</v>
      </c>
      <c r="L12" s="29">
        <f t="shared" si="2"/>
        <v>-99.663024538431301</v>
      </c>
    </row>
    <row r="13" spans="1:12">
      <c r="A13" s="125" t="s">
        <v>129</v>
      </c>
      <c r="B13" s="30" t="s">
        <v>2</v>
      </c>
      <c r="C13" s="30" t="s">
        <v>90</v>
      </c>
      <c r="D13" s="167">
        <f>'Lab1'!$F$85</f>
        <v>-89.107030280554113</v>
      </c>
      <c r="E13" s="167">
        <f>'Lab1'!$F$86</f>
        <v>-91.509972155869889</v>
      </c>
      <c r="F13" s="167">
        <f>'Lab1'!$F$87</f>
        <v>-99.663024538431301</v>
      </c>
      <c r="I13" s="32">
        <v>0.55000000000000004</v>
      </c>
      <c r="J13" s="29">
        <f t="shared" si="0"/>
        <v>-87.527075521537128</v>
      </c>
      <c r="K13" s="29">
        <f t="shared" si="1"/>
        <v>-89.172430103664851</v>
      </c>
      <c r="L13" s="29">
        <f t="shared" si="2"/>
        <v>-99.600880737415366</v>
      </c>
    </row>
    <row r="14" spans="1:12">
      <c r="A14" s="125" t="s">
        <v>130</v>
      </c>
      <c r="B14" s="30" t="s">
        <v>2</v>
      </c>
      <c r="C14" s="30" t="s">
        <v>91</v>
      </c>
      <c r="D14" s="167">
        <f>'Lab1'!$F$93</f>
        <v>-89.321342903315113</v>
      </c>
      <c r="E14" s="167" t="s">
        <v>244</v>
      </c>
      <c r="F14" s="167" t="s">
        <v>244</v>
      </c>
      <c r="I14" s="32">
        <v>0.6</v>
      </c>
      <c r="J14" s="29">
        <f t="shared" si="0"/>
        <v>-86.963874497414636</v>
      </c>
      <c r="K14" s="29">
        <f t="shared" si="1"/>
        <v>-88.72041530662456</v>
      </c>
      <c r="L14" s="29">
        <f t="shared" si="2"/>
        <v>-99.554484640421094</v>
      </c>
    </row>
    <row r="15" spans="1:12">
      <c r="A15" s="125" t="s">
        <v>131</v>
      </c>
      <c r="B15" s="30" t="s">
        <v>2</v>
      </c>
      <c r="C15" s="30" t="s">
        <v>92</v>
      </c>
      <c r="D15" s="167">
        <f>'Lab1'!$F$101</f>
        <v>-91.523595229959213</v>
      </c>
      <c r="E15" s="167">
        <f>'Lab1'!$F$102</f>
        <v>-92.517057446072428</v>
      </c>
      <c r="F15" s="167" t="s">
        <v>244</v>
      </c>
      <c r="I15" s="32">
        <v>0.65</v>
      </c>
      <c r="J15" s="29">
        <f t="shared" si="0"/>
        <v>-86.639256131078511</v>
      </c>
      <c r="K15" s="29">
        <f t="shared" si="1"/>
        <v>-88.606459885132395</v>
      </c>
      <c r="L15" s="29">
        <f t="shared" si="2"/>
        <v>-99.522420219957908</v>
      </c>
    </row>
    <row r="16" spans="1:12">
      <c r="A16" s="125" t="s">
        <v>132</v>
      </c>
      <c r="B16" s="30" t="s">
        <v>2</v>
      </c>
      <c r="C16" s="30" t="s">
        <v>93</v>
      </c>
      <c r="D16" s="167">
        <f>'Lab1'!$F$109</f>
        <v>-88.507877519018137</v>
      </c>
      <c r="E16" s="167">
        <f>'Lab1'!$F$110</f>
        <v>-91.246026241331634</v>
      </c>
      <c r="F16" s="167" t="s">
        <v>244</v>
      </c>
      <c r="I16" s="32">
        <v>0.7</v>
      </c>
      <c r="J16" s="29">
        <f t="shared" si="0"/>
        <v>-85.953217295268445</v>
      </c>
      <c r="K16" s="29">
        <f t="shared" si="1"/>
        <v>-88.585542762148833</v>
      </c>
      <c r="L16" s="29">
        <f t="shared" si="2"/>
        <v>-99.505481190583765</v>
      </c>
    </row>
    <row r="17" spans="1:12">
      <c r="A17" s="125" t="s">
        <v>133</v>
      </c>
      <c r="B17" s="30" t="s">
        <v>2</v>
      </c>
      <c r="C17" s="30" t="s">
        <v>94</v>
      </c>
      <c r="D17" s="167" t="s">
        <v>244</v>
      </c>
      <c r="E17" s="167">
        <f>'Lab1'!$F$118</f>
        <v>-92.533616952666208</v>
      </c>
      <c r="F17" s="167">
        <f>'Lab1'!$F$119</f>
        <v>-101.25112569730248</v>
      </c>
      <c r="I17" s="32">
        <v>0.75</v>
      </c>
      <c r="J17" s="29">
        <f t="shared" si="0"/>
        <v>-85.733157856320815</v>
      </c>
      <c r="K17" s="29">
        <f t="shared" si="1"/>
        <v>-88.397066019240754</v>
      </c>
      <c r="L17" s="29">
        <f t="shared" si="2"/>
        <v>-99.1513766949585</v>
      </c>
    </row>
    <row r="18" spans="1:12">
      <c r="A18" s="125" t="s">
        <v>134</v>
      </c>
      <c r="B18" s="30" t="s">
        <v>2</v>
      </c>
      <c r="C18" s="30" t="s">
        <v>150</v>
      </c>
      <c r="D18" s="167" t="s">
        <v>244</v>
      </c>
      <c r="E18" s="167">
        <f>'Lab1'!$F$126</f>
        <v>-87.962588805374494</v>
      </c>
      <c r="F18" s="167">
        <f>'Lab1'!$F$127</f>
        <v>-99.927173630433941</v>
      </c>
      <c r="I18" s="32">
        <v>0.8</v>
      </c>
      <c r="J18" s="29">
        <f t="shared" si="0"/>
        <v>-85.446403704996314</v>
      </c>
      <c r="K18" s="29">
        <f t="shared" si="1"/>
        <v>-88.11474711915352</v>
      </c>
      <c r="L18" s="29">
        <f t="shared" si="2"/>
        <v>-98.534220704968405</v>
      </c>
    </row>
    <row r="19" spans="1:12">
      <c r="A19" s="125" t="s">
        <v>135</v>
      </c>
      <c r="B19" s="30" t="s">
        <v>2</v>
      </c>
      <c r="C19" s="30" t="s">
        <v>153</v>
      </c>
      <c r="D19" s="167" t="s">
        <v>244</v>
      </c>
      <c r="E19" s="167">
        <f>'Lab1'!$F$134</f>
        <v>-88.636442337279419</v>
      </c>
      <c r="F19" s="167">
        <f>'Lab1'!$F$135</f>
        <v>-97.462655836795761</v>
      </c>
      <c r="I19" s="32">
        <v>0.85</v>
      </c>
      <c r="J19" s="29">
        <f t="shared" si="0"/>
        <v>-84.706562152414975</v>
      </c>
      <c r="K19" s="29">
        <f t="shared" si="1"/>
        <v>-87.964918109537294</v>
      </c>
      <c r="L19" s="29">
        <f t="shared" si="2"/>
        <v>-97.596601445317347</v>
      </c>
    </row>
    <row r="20" spans="1:12">
      <c r="A20" s="125" t="s">
        <v>136</v>
      </c>
      <c r="B20" s="30" t="s">
        <v>2</v>
      </c>
      <c r="C20" s="30" t="s">
        <v>154</v>
      </c>
      <c r="D20" s="167" t="s">
        <v>244</v>
      </c>
      <c r="E20" s="167">
        <f>'Lab1'!$F$142</f>
        <v>-90.217536380602695</v>
      </c>
      <c r="F20" s="167" t="s">
        <v>244</v>
      </c>
      <c r="I20" s="32">
        <v>0.9</v>
      </c>
      <c r="J20" s="29">
        <f t="shared" si="0"/>
        <v>-84.434783418183855</v>
      </c>
      <c r="K20" s="29">
        <f t="shared" si="1"/>
        <v>-87.92501227548523</v>
      </c>
      <c r="L20" s="29">
        <f t="shared" si="2"/>
        <v>-97.34162474507059</v>
      </c>
    </row>
    <row r="21" spans="1:12">
      <c r="A21" s="125" t="s">
        <v>137</v>
      </c>
      <c r="B21" s="30" t="s">
        <v>2</v>
      </c>
      <c r="C21" s="30" t="s">
        <v>155</v>
      </c>
      <c r="D21" s="167" t="s">
        <v>244</v>
      </c>
      <c r="E21" s="167" t="s">
        <v>244</v>
      </c>
      <c r="F21" s="167">
        <f>'Lab1'!$F$151</f>
        <v>-100.73950846575079</v>
      </c>
      <c r="I21" s="32">
        <v>0.95</v>
      </c>
      <c r="J21" s="29">
        <f t="shared" si="0"/>
        <v>-83.255796299024482</v>
      </c>
      <c r="K21" s="29">
        <f t="shared" si="1"/>
        <v>-87.584940629399</v>
      </c>
      <c r="L21" s="29">
        <f t="shared" si="2"/>
        <v>-97.196939501942637</v>
      </c>
    </row>
    <row r="22" spans="1:12">
      <c r="A22" s="125" t="s">
        <v>140</v>
      </c>
      <c r="B22" s="30" t="s">
        <v>2</v>
      </c>
      <c r="C22" s="30" t="s">
        <v>156</v>
      </c>
      <c r="D22" s="167" t="s">
        <v>244</v>
      </c>
      <c r="E22" s="167" t="s">
        <v>244</v>
      </c>
      <c r="F22" s="167">
        <f>'Lab1'!$F$159</f>
        <v>-101.02076099592898</v>
      </c>
      <c r="I22" s="32">
        <v>1</v>
      </c>
      <c r="J22" s="29">
        <f t="shared" si="0"/>
        <v>-82.359960529866441</v>
      </c>
      <c r="K22" s="29">
        <f t="shared" si="1"/>
        <v>-85.877050890636468</v>
      </c>
      <c r="L22" s="29">
        <f t="shared" si="2"/>
        <v>-97.047611188438793</v>
      </c>
    </row>
    <row r="23" spans="1:12">
      <c r="A23" s="125" t="s">
        <v>141</v>
      </c>
      <c r="B23" s="30" t="s">
        <v>117</v>
      </c>
      <c r="C23" s="30" t="s">
        <v>81</v>
      </c>
      <c r="D23" s="167">
        <f>'Lab 2'!$F$13</f>
        <v>-88.250644051706857</v>
      </c>
      <c r="E23" s="167" t="s">
        <v>244</v>
      </c>
      <c r="F23" s="167" t="s">
        <v>244</v>
      </c>
    </row>
    <row r="24" spans="1:12">
      <c r="A24" s="125" t="s">
        <v>142</v>
      </c>
      <c r="B24" s="30" t="s">
        <v>117</v>
      </c>
      <c r="C24" s="30" t="s">
        <v>82</v>
      </c>
      <c r="D24" s="167">
        <f>'Lab 2'!$F$21</f>
        <v>-88.705566806199442</v>
      </c>
      <c r="E24" s="167" t="s">
        <v>244</v>
      </c>
      <c r="F24" s="167" t="s">
        <v>244</v>
      </c>
    </row>
    <row r="25" spans="1:12">
      <c r="A25" s="125" t="s">
        <v>143</v>
      </c>
      <c r="B25" s="30" t="s">
        <v>139</v>
      </c>
      <c r="C25" s="30" t="s">
        <v>56</v>
      </c>
      <c r="D25" s="166">
        <f>'Lab 4'!$F$5</f>
        <v>-87.587395488981684</v>
      </c>
      <c r="E25" s="167" t="s">
        <v>244</v>
      </c>
      <c r="F25" s="167" t="s">
        <v>244</v>
      </c>
    </row>
    <row r="26" spans="1:12">
      <c r="A26" s="125" t="s">
        <v>144</v>
      </c>
      <c r="B26" s="30" t="s">
        <v>139</v>
      </c>
      <c r="C26" s="30" t="s">
        <v>81</v>
      </c>
      <c r="D26" s="165">
        <f>'Lab 4'!$F$13</f>
        <v>-83.125476701376243</v>
      </c>
      <c r="E26" s="166">
        <f>'Lab 4'!$F$14</f>
        <v>-85.877050890636468</v>
      </c>
      <c r="F26" s="167" t="s">
        <v>244</v>
      </c>
    </row>
    <row r="27" spans="1:12">
      <c r="A27" s="125" t="s">
        <v>145</v>
      </c>
      <c r="B27" s="30" t="s">
        <v>138</v>
      </c>
      <c r="C27" s="30" t="s">
        <v>82</v>
      </c>
      <c r="D27" s="165">
        <f>'Lab 4'!$F$21</f>
        <v>-84.459226379484903</v>
      </c>
      <c r="E27" s="167">
        <f>'Lab 4'!$F$22</f>
        <v>-89.056307184005092</v>
      </c>
      <c r="F27" s="167" t="s">
        <v>244</v>
      </c>
    </row>
    <row r="28" spans="1:12">
      <c r="A28" s="125" t="s">
        <v>191</v>
      </c>
      <c r="B28" s="30" t="s">
        <v>138</v>
      </c>
      <c r="C28" s="30" t="s">
        <v>83</v>
      </c>
      <c r="D28" s="167">
        <f>'Lab 4'!$F$29</f>
        <v>-86.98419581453615</v>
      </c>
      <c r="E28" s="167" t="s">
        <v>244</v>
      </c>
      <c r="F28" s="167" t="s">
        <v>244</v>
      </c>
    </row>
    <row r="29" spans="1:12">
      <c r="A29" s="125" t="s">
        <v>192</v>
      </c>
      <c r="B29" s="30" t="s">
        <v>138</v>
      </c>
      <c r="C29" s="30" t="s">
        <v>84</v>
      </c>
      <c r="D29" s="167">
        <f>'Lab 4'!$F$37</f>
        <v>-85.283678955918489</v>
      </c>
      <c r="E29" s="167">
        <f>'Lab 4'!$F$38</f>
        <v>-88.59361026278367</v>
      </c>
      <c r="F29" s="167" t="s">
        <v>244</v>
      </c>
    </row>
    <row r="30" spans="1:12">
      <c r="A30" s="125" t="s">
        <v>193</v>
      </c>
      <c r="B30" s="30" t="s">
        <v>138</v>
      </c>
      <c r="C30" s="30" t="s">
        <v>85</v>
      </c>
      <c r="D30" s="165">
        <f>'Lab 4'!$F$45</f>
        <v>-82.359960529866441</v>
      </c>
      <c r="E30" s="167" t="s">
        <v>244</v>
      </c>
      <c r="F30" s="167" t="s">
        <v>244</v>
      </c>
    </row>
    <row r="31" spans="1:12">
      <c r="A31" s="125" t="s">
        <v>194</v>
      </c>
      <c r="B31" s="30" t="s">
        <v>139</v>
      </c>
      <c r="C31" s="30" t="s">
        <v>86</v>
      </c>
      <c r="D31" s="167" t="s">
        <v>244</v>
      </c>
      <c r="E31" s="167">
        <f>'Lab 4'!$F$54</f>
        <v>-88.213967610089242</v>
      </c>
      <c r="F31" s="167" t="s">
        <v>244</v>
      </c>
    </row>
    <row r="32" spans="1:12">
      <c r="A32" s="125" t="s">
        <v>195</v>
      </c>
      <c r="B32" s="30" t="s">
        <v>190</v>
      </c>
      <c r="C32" s="30" t="s">
        <v>56</v>
      </c>
      <c r="D32" s="167">
        <f>'Lab5'!$F$5</f>
        <v>-86.882589228928595</v>
      </c>
      <c r="E32" s="167" t="s">
        <v>244</v>
      </c>
      <c r="F32" s="167" t="s">
        <v>244</v>
      </c>
    </row>
    <row r="34" spans="4:8">
      <c r="D34" s="163" t="s">
        <v>231</v>
      </c>
      <c r="E34" s="163"/>
      <c r="F34" s="163"/>
      <c r="G34" s="163"/>
      <c r="H34" s="163"/>
    </row>
    <row r="35" spans="4:8">
      <c r="D35" s="164" t="s">
        <v>230</v>
      </c>
      <c r="E35" s="164"/>
      <c r="F35" s="164"/>
      <c r="G35" s="164"/>
      <c r="H35" s="164"/>
    </row>
  </sheetData>
  <mergeCells count="3">
    <mergeCell ref="A1:A2"/>
    <mergeCell ref="B1:C1"/>
    <mergeCell ref="D1:F1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FF7C-AB75-4BF6-BC01-57A9C802DA4D}">
  <dimension ref="A1:L35"/>
  <sheetViews>
    <sheetView topLeftCell="C1" zoomScale="115" zoomScaleNormal="115" workbookViewId="0">
      <selection activeCell="E36" sqref="E36"/>
    </sheetView>
  </sheetViews>
  <sheetFormatPr defaultRowHeight="14.15"/>
  <cols>
    <col min="1" max="1" width="13.5" style="1" customWidth="1"/>
    <col min="2" max="2" width="10.7109375" style="31" customWidth="1"/>
    <col min="3" max="3" width="11.42578125" style="31" customWidth="1"/>
    <col min="4" max="6" width="12.5703125" style="1" customWidth="1"/>
    <col min="7" max="8" width="5.7109375" style="1" customWidth="1"/>
    <col min="9" max="9" width="10.28515625" style="1" customWidth="1"/>
    <col min="10" max="12" width="10.2109375" style="1" customWidth="1"/>
    <col min="13" max="16384" width="9.140625" style="1"/>
  </cols>
  <sheetData>
    <row r="1" spans="1:12" ht="17.600000000000001" customHeight="1">
      <c r="A1" s="184" t="s">
        <v>118</v>
      </c>
      <c r="B1" s="184" t="s">
        <v>95</v>
      </c>
      <c r="C1" s="184"/>
      <c r="D1" s="184" t="s">
        <v>100</v>
      </c>
      <c r="E1" s="184"/>
      <c r="F1" s="184"/>
      <c r="I1" s="33" t="s">
        <v>99</v>
      </c>
      <c r="J1" s="33" t="s">
        <v>30</v>
      </c>
      <c r="K1" s="33" t="s">
        <v>98</v>
      </c>
      <c r="L1" s="33" t="s">
        <v>78</v>
      </c>
    </row>
    <row r="2" spans="1:12" ht="17.600000000000001" customHeight="1">
      <c r="A2" s="184"/>
      <c r="B2" s="33" t="s">
        <v>96</v>
      </c>
      <c r="C2" s="33" t="s">
        <v>55</v>
      </c>
      <c r="D2" s="33" t="s">
        <v>77</v>
      </c>
      <c r="E2" s="33" t="s">
        <v>79</v>
      </c>
      <c r="F2" s="33" t="s">
        <v>80</v>
      </c>
      <c r="I2" s="32">
        <v>0</v>
      </c>
      <c r="J2" s="29">
        <f t="shared" ref="J2:J22" si="0">_xlfn.PERCENTILE.INC(D:D,I2)</f>
        <v>-91.523595229959213</v>
      </c>
      <c r="K2" s="29">
        <f t="shared" ref="K2:K22" si="1">_xlfn.PERCENTILE.INC(E:E,I2)</f>
        <v>-92.533616952666208</v>
      </c>
      <c r="L2" s="29">
        <f t="shared" ref="L2:L22" si="2">_xlfn.PERCENTILE.INC(F:F,I2)</f>
        <v>-102.35332139993984</v>
      </c>
    </row>
    <row r="3" spans="1:12">
      <c r="A3" s="125" t="s">
        <v>119</v>
      </c>
      <c r="B3" s="30" t="s">
        <v>97</v>
      </c>
      <c r="C3" s="30" t="s">
        <v>56</v>
      </c>
      <c r="D3" s="123"/>
      <c r="E3" s="166">
        <f>'Lab1'!$F$6</f>
        <v>-87.774706155928172</v>
      </c>
      <c r="F3" s="167">
        <f>'Lab1'!$F$7</f>
        <v>-100.40137312260941</v>
      </c>
      <c r="I3" s="32">
        <v>0.05</v>
      </c>
      <c r="J3" s="29">
        <f t="shared" si="0"/>
        <v>-91.337373459951195</v>
      </c>
      <c r="K3" s="29">
        <f t="shared" si="1"/>
        <v>-92.518713396731812</v>
      </c>
      <c r="L3" s="29">
        <f t="shared" si="2"/>
        <v>-101.59252980835173</v>
      </c>
    </row>
    <row r="4" spans="1:12">
      <c r="A4" s="125" t="s">
        <v>120</v>
      </c>
      <c r="B4" s="30" t="s">
        <v>97</v>
      </c>
      <c r="C4" s="30" t="s">
        <v>81</v>
      </c>
      <c r="D4" s="124">
        <f>'Lab1'!$F$13</f>
        <v>-85.690490828613051</v>
      </c>
      <c r="E4" s="167">
        <f>'Lab1'!$F$14</f>
        <v>-90.529017099827286</v>
      </c>
      <c r="F4" s="167">
        <f>'Lab1'!$F$15</f>
        <v>-99.574247679837114</v>
      </c>
      <c r="I4" s="32">
        <v>0.1</v>
      </c>
      <c r="J4" s="29">
        <f t="shared" si="0"/>
        <v>-90.625624615917573</v>
      </c>
      <c r="K4" s="29">
        <f t="shared" si="1"/>
        <v>-91.843285846050804</v>
      </c>
      <c r="L4" s="29">
        <f t="shared" si="2"/>
        <v>-101.26033604038081</v>
      </c>
    </row>
    <row r="5" spans="1:12">
      <c r="A5" s="125" t="s">
        <v>121</v>
      </c>
      <c r="B5" s="30" t="s">
        <v>2</v>
      </c>
      <c r="C5" s="30" t="s">
        <v>82</v>
      </c>
      <c r="D5" s="29">
        <f>'Lab1'!$F$21</f>
        <v>-90.334673396458399</v>
      </c>
      <c r="E5" s="167">
        <f>'Lab1'!$F$22</f>
        <v>-91.595735388751905</v>
      </c>
      <c r="F5" s="167" t="s">
        <v>244</v>
      </c>
      <c r="I5" s="32">
        <v>0.15</v>
      </c>
      <c r="J5" s="29">
        <f t="shared" si="0"/>
        <v>-89.777341625229596</v>
      </c>
      <c r="K5" s="29">
        <f t="shared" si="1"/>
        <v>-91.619467655939957</v>
      </c>
      <c r="L5" s="29">
        <f t="shared" si="2"/>
        <v>-101.22808922716513</v>
      </c>
    </row>
    <row r="6" spans="1:12">
      <c r="A6" s="125" t="s">
        <v>122</v>
      </c>
      <c r="B6" s="30" t="s">
        <v>2</v>
      </c>
      <c r="C6" s="30" t="s">
        <v>83</v>
      </c>
      <c r="D6" s="124">
        <f>'Lab1'!$F$29</f>
        <v>-88.751219420923661</v>
      </c>
      <c r="E6" s="167">
        <f>'Lab1'!$F$30</f>
        <v>-90.858126980796371</v>
      </c>
      <c r="F6" s="167">
        <f>'Lab1'!$F$31</f>
        <v>-102.35332139993984</v>
      </c>
      <c r="I6" s="32">
        <v>0.2</v>
      </c>
      <c r="J6" s="29">
        <f t="shared" si="0"/>
        <v>-89.235617854210716</v>
      </c>
      <c r="K6" s="29">
        <f t="shared" si="1"/>
        <v>-91.544277449022701</v>
      </c>
      <c r="L6" s="29">
        <f t="shared" si="2"/>
        <v>-101.06683393620368</v>
      </c>
    </row>
    <row r="7" spans="1:12">
      <c r="A7" s="125" t="s">
        <v>123</v>
      </c>
      <c r="B7" s="30" t="s">
        <v>2</v>
      </c>
      <c r="C7" s="30" t="s">
        <v>84</v>
      </c>
      <c r="D7" s="29">
        <f>'Lab1'!$F$37</f>
        <v>-88.443368556609812</v>
      </c>
      <c r="E7" s="166">
        <f>'Lab1'!$F$38</f>
        <v>-87.965916382749924</v>
      </c>
      <c r="F7" s="167">
        <f>'Lab1'!$F$39</f>
        <v>-101.26647626909968</v>
      </c>
      <c r="I7" s="32">
        <v>0.25</v>
      </c>
      <c r="J7" s="29">
        <f t="shared" si="0"/>
        <v>-89.018077565646507</v>
      </c>
      <c r="K7" s="29">
        <f t="shared" si="1"/>
        <v>-91.377999198600762</v>
      </c>
      <c r="L7" s="29">
        <f t="shared" si="2"/>
        <v>-100.88013473083988</v>
      </c>
    </row>
    <row r="8" spans="1:12">
      <c r="A8" s="125" t="s">
        <v>124</v>
      </c>
      <c r="B8" s="30" t="s">
        <v>2</v>
      </c>
      <c r="C8" s="30" t="s">
        <v>85</v>
      </c>
      <c r="D8" s="29">
        <f>'Lab1'!$F$45</f>
        <v>-91.304510794655656</v>
      </c>
      <c r="E8" s="167" t="s">
        <v>244</v>
      </c>
      <c r="F8" s="167">
        <f>'Lab1'!$F$47</f>
        <v>-97.260937350587142</v>
      </c>
      <c r="I8" s="32">
        <v>0.3</v>
      </c>
      <c r="J8" s="29">
        <f t="shared" si="0"/>
        <v>-88.747469554328063</v>
      </c>
      <c r="K8" s="29">
        <f t="shared" si="1"/>
        <v>-91.090866537117535</v>
      </c>
      <c r="L8" s="29">
        <f t="shared" si="2"/>
        <v>-100.67188139712252</v>
      </c>
    </row>
    <row r="9" spans="1:12">
      <c r="A9" s="125" t="s">
        <v>125</v>
      </c>
      <c r="B9" s="30" t="s">
        <v>2</v>
      </c>
      <c r="C9" s="30" t="s">
        <v>86</v>
      </c>
      <c r="D9" s="124">
        <f>'Lab1'!$F$53</f>
        <v>-85.775824884028594</v>
      </c>
      <c r="E9" s="167">
        <f>'Lab1'!$F$54</f>
        <v>-88.58016442839228</v>
      </c>
      <c r="F9" s="167">
        <f>'Lab1'!$F$55</f>
        <v>-99.524840081297071</v>
      </c>
      <c r="I9" s="32">
        <v>0.35</v>
      </c>
      <c r="J9" s="29">
        <f t="shared" si="0"/>
        <v>-88.715595688265481</v>
      </c>
      <c r="K9" s="29">
        <f t="shared" si="1"/>
        <v>-90.759394016505652</v>
      </c>
      <c r="L9" s="29">
        <f t="shared" si="2"/>
        <v>-100.43518665692355</v>
      </c>
    </row>
    <row r="10" spans="1:12">
      <c r="A10" s="125" t="s">
        <v>126</v>
      </c>
      <c r="B10" s="30" t="s">
        <v>2</v>
      </c>
      <c r="C10" s="30" t="s">
        <v>87</v>
      </c>
      <c r="D10" s="29">
        <f>'Lab1'!$F$61</f>
        <v>-88.713720754967682</v>
      </c>
      <c r="E10" s="167" t="s">
        <v>244</v>
      </c>
      <c r="F10" s="167">
        <f>'Lab1'!$F$63</f>
        <v>-97.047611188438793</v>
      </c>
      <c r="I10" s="32">
        <v>0.4</v>
      </c>
      <c r="J10" s="29">
        <f t="shared" si="0"/>
        <v>-88.70719759595309</v>
      </c>
      <c r="K10" s="29">
        <f t="shared" si="1"/>
        <v>-90.468460141981495</v>
      </c>
      <c r="L10" s="29">
        <f t="shared" si="2"/>
        <v>-100.11685342730414</v>
      </c>
    </row>
    <row r="11" spans="1:12">
      <c r="A11" s="125" t="s">
        <v>127</v>
      </c>
      <c r="B11" s="30" t="s">
        <v>2</v>
      </c>
      <c r="C11" s="30" t="s">
        <v>88</v>
      </c>
      <c r="D11" s="124">
        <f>'Lab1'!$F$69</f>
        <v>-88.008475599285063</v>
      </c>
      <c r="E11" s="167">
        <f>'Lab1'!$F$70</f>
        <v>-91.674842946045402</v>
      </c>
      <c r="F11" s="167">
        <f>'Lab1'!$F$71</f>
        <v>-98.802111922011562</v>
      </c>
      <c r="I11" s="32">
        <v>0.45</v>
      </c>
      <c r="J11" s="29">
        <f t="shared" si="0"/>
        <v>-88.577068769531593</v>
      </c>
      <c r="K11" s="29">
        <f t="shared" si="1"/>
        <v>-90.22536271759877</v>
      </c>
      <c r="L11" s="29">
        <f t="shared" si="2"/>
        <v>-99.847928902833146</v>
      </c>
    </row>
    <row r="12" spans="1:12">
      <c r="A12" s="125" t="s">
        <v>128</v>
      </c>
      <c r="B12" s="30" t="s">
        <v>2</v>
      </c>
      <c r="C12" s="30" t="s">
        <v>89</v>
      </c>
      <c r="D12" s="123"/>
      <c r="E12" s="166">
        <f>'Lab1'!$F$78</f>
        <v>-90.226232310598334</v>
      </c>
      <c r="F12" s="167">
        <f>'Lab1'!$F$79</f>
        <v>-99.500641467905439</v>
      </c>
      <c r="I12" s="32">
        <v>0.5</v>
      </c>
      <c r="J12" s="29">
        <f t="shared" si="0"/>
        <v>-88.475623037813975</v>
      </c>
      <c r="K12" s="29">
        <f t="shared" si="1"/>
        <v>-90.217536380602695</v>
      </c>
      <c r="L12" s="29">
        <f t="shared" si="2"/>
        <v>-99.663024538431301</v>
      </c>
    </row>
    <row r="13" spans="1:12">
      <c r="A13" s="125" t="s">
        <v>129</v>
      </c>
      <c r="B13" s="30" t="s">
        <v>2</v>
      </c>
      <c r="C13" s="30" t="s">
        <v>90</v>
      </c>
      <c r="D13" s="29">
        <f>'Lab1'!$F$85</f>
        <v>-89.107030280554113</v>
      </c>
      <c r="E13" s="167">
        <f>'Lab1'!$F$86</f>
        <v>-91.509972155869889</v>
      </c>
      <c r="F13" s="167">
        <f>'Lab1'!$F$87</f>
        <v>-99.663024538431301</v>
      </c>
      <c r="I13" s="32">
        <v>0.55000000000000004</v>
      </c>
      <c r="J13" s="29">
        <f t="shared" si="0"/>
        <v>-88.375914979893778</v>
      </c>
      <c r="K13" s="29">
        <f t="shared" si="1"/>
        <v>-89.172430103664851</v>
      </c>
      <c r="L13" s="29">
        <f t="shared" si="2"/>
        <v>-99.600880737415366</v>
      </c>
    </row>
    <row r="14" spans="1:12">
      <c r="A14" s="125" t="s">
        <v>130</v>
      </c>
      <c r="B14" s="30" t="s">
        <v>2</v>
      </c>
      <c r="C14" s="30" t="s">
        <v>91</v>
      </c>
      <c r="D14" s="29">
        <f>'Lab1'!$F$93</f>
        <v>-89.321342903315113</v>
      </c>
      <c r="E14" s="167" t="s">
        <v>244</v>
      </c>
      <c r="F14" s="167" t="s">
        <v>244</v>
      </c>
      <c r="I14" s="32">
        <v>0.6</v>
      </c>
      <c r="J14" s="29">
        <f t="shared" si="0"/>
        <v>-88.202210361222498</v>
      </c>
      <c r="K14" s="29">
        <f t="shared" si="1"/>
        <v>-88.72041530662456</v>
      </c>
      <c r="L14" s="29">
        <f t="shared" si="2"/>
        <v>-99.554484640421094</v>
      </c>
    </row>
    <row r="15" spans="1:12">
      <c r="A15" s="125" t="s">
        <v>131</v>
      </c>
      <c r="B15" s="30" t="s">
        <v>2</v>
      </c>
      <c r="C15" s="30" t="s">
        <v>92</v>
      </c>
      <c r="D15" s="29">
        <f>'Lab1'!$F$101</f>
        <v>-91.523595229959213</v>
      </c>
      <c r="E15" s="167">
        <f>'Lab1'!$F$102</f>
        <v>-92.517057446072428</v>
      </c>
      <c r="F15" s="167" t="s">
        <v>244</v>
      </c>
      <c r="I15" s="32">
        <v>0.65</v>
      </c>
      <c r="J15" s="29">
        <f t="shared" si="0"/>
        <v>-87.987421593769895</v>
      </c>
      <c r="K15" s="29">
        <f t="shared" si="1"/>
        <v>-88.606459885132395</v>
      </c>
      <c r="L15" s="29">
        <f t="shared" si="2"/>
        <v>-99.522420219957908</v>
      </c>
    </row>
    <row r="16" spans="1:12">
      <c r="A16" s="125" t="s">
        <v>132</v>
      </c>
      <c r="B16" s="30" t="s">
        <v>2</v>
      </c>
      <c r="C16" s="30" t="s">
        <v>93</v>
      </c>
      <c r="D16" s="29">
        <f>'Lab1'!$F$109</f>
        <v>-88.507877519018137</v>
      </c>
      <c r="E16" s="167">
        <f>'Lab1'!$F$110</f>
        <v>-91.246026241331634</v>
      </c>
      <c r="F16" s="167" t="s">
        <v>244</v>
      </c>
      <c r="I16" s="32">
        <v>0.7</v>
      </c>
      <c r="J16" s="29">
        <f t="shared" si="0"/>
        <v>-87.629503500012021</v>
      </c>
      <c r="K16" s="29">
        <f t="shared" si="1"/>
        <v>-88.585542762148833</v>
      </c>
      <c r="L16" s="29">
        <f t="shared" si="2"/>
        <v>-99.505481190583765</v>
      </c>
    </row>
    <row r="17" spans="1:12">
      <c r="A17" s="125" t="s">
        <v>133</v>
      </c>
      <c r="B17" s="30" t="s">
        <v>2</v>
      </c>
      <c r="C17" s="30" t="s">
        <v>94</v>
      </c>
      <c r="D17" s="167" t="s">
        <v>244</v>
      </c>
      <c r="E17" s="167">
        <f>'Lab1'!$F$118</f>
        <v>-92.533616952666208</v>
      </c>
      <c r="F17" s="167">
        <f>'Lab1'!$F$119</f>
        <v>-101.25112569730248</v>
      </c>
      <c r="I17" s="32">
        <v>0.75</v>
      </c>
      <c r="J17" s="29">
        <f t="shared" si="0"/>
        <v>-87.134995733147534</v>
      </c>
      <c r="K17" s="29">
        <f t="shared" si="1"/>
        <v>-88.397066019240754</v>
      </c>
      <c r="L17" s="29">
        <f t="shared" si="2"/>
        <v>-99.1513766949585</v>
      </c>
    </row>
    <row r="18" spans="1:12">
      <c r="A18" s="125" t="s">
        <v>134</v>
      </c>
      <c r="B18" s="30" t="s">
        <v>2</v>
      </c>
      <c r="C18" s="30" t="s">
        <v>150</v>
      </c>
      <c r="D18" s="167" t="s">
        <v>244</v>
      </c>
      <c r="E18" s="167">
        <f>'Lab1'!$F$126</f>
        <v>-87.962588805374494</v>
      </c>
      <c r="F18" s="167">
        <f>'Lab1'!$F$127</f>
        <v>-99.927173630433941</v>
      </c>
      <c r="I18" s="32">
        <v>0.8</v>
      </c>
      <c r="J18" s="29">
        <f t="shared" si="0"/>
        <v>-86.923231863171623</v>
      </c>
      <c r="K18" s="29">
        <f t="shared" si="1"/>
        <v>-88.11474711915352</v>
      </c>
      <c r="L18" s="29">
        <f t="shared" si="2"/>
        <v>-98.534220704968405</v>
      </c>
    </row>
    <row r="19" spans="1:12">
      <c r="A19" s="125" t="s">
        <v>135</v>
      </c>
      <c r="B19" s="30" t="s">
        <v>2</v>
      </c>
      <c r="C19" s="30" t="s">
        <v>153</v>
      </c>
      <c r="D19" s="167" t="s">
        <v>244</v>
      </c>
      <c r="E19" s="167">
        <f>'Lab1'!$F$134</f>
        <v>-88.636442337279419</v>
      </c>
      <c r="F19" s="167">
        <f>'Lab1'!$F$135</f>
        <v>-97.462655836795761</v>
      </c>
      <c r="I19" s="32">
        <v>0.85</v>
      </c>
      <c r="J19" s="29">
        <f t="shared" si="0"/>
        <v>-86.384545273723589</v>
      </c>
      <c r="K19" s="29">
        <f t="shared" si="1"/>
        <v>-87.964918109537294</v>
      </c>
      <c r="L19" s="29">
        <f t="shared" si="2"/>
        <v>-97.596601445317347</v>
      </c>
    </row>
    <row r="20" spans="1:12">
      <c r="A20" s="125" t="s">
        <v>136</v>
      </c>
      <c r="B20" s="30" t="s">
        <v>2</v>
      </c>
      <c r="C20" s="30" t="s">
        <v>154</v>
      </c>
      <c r="D20" s="167" t="s">
        <v>244</v>
      </c>
      <c r="E20" s="167">
        <f>'Lab1'!$F$142</f>
        <v>-90.217536380602695</v>
      </c>
      <c r="F20" s="167" t="s">
        <v>244</v>
      </c>
      <c r="I20" s="32">
        <v>0.9</v>
      </c>
      <c r="J20" s="29">
        <f t="shared" si="0"/>
        <v>-85.750224667403927</v>
      </c>
      <c r="K20" s="29">
        <f t="shared" si="1"/>
        <v>-87.92501227548523</v>
      </c>
      <c r="L20" s="29">
        <f t="shared" si="2"/>
        <v>-97.34162474507059</v>
      </c>
    </row>
    <row r="21" spans="1:12">
      <c r="A21" s="125" t="s">
        <v>137</v>
      </c>
      <c r="B21" s="30" t="s">
        <v>2</v>
      </c>
      <c r="C21" s="30" t="s">
        <v>155</v>
      </c>
      <c r="D21" s="167" t="s">
        <v>244</v>
      </c>
      <c r="E21" s="167" t="s">
        <v>244</v>
      </c>
      <c r="F21" s="167">
        <f>'Lab1'!$F$151</f>
        <v>-100.73950846575079</v>
      </c>
      <c r="I21" s="32">
        <v>0.95</v>
      </c>
      <c r="J21" s="29">
        <f t="shared" si="0"/>
        <v>-85.629469047708866</v>
      </c>
      <c r="K21" s="29">
        <f t="shared" si="1"/>
        <v>-87.584940629399</v>
      </c>
      <c r="L21" s="29">
        <f t="shared" si="2"/>
        <v>-97.196939501942637</v>
      </c>
    </row>
    <row r="22" spans="1:12">
      <c r="A22" s="125" t="s">
        <v>140</v>
      </c>
      <c r="B22" s="30" t="s">
        <v>2</v>
      </c>
      <c r="C22" s="30" t="s">
        <v>156</v>
      </c>
      <c r="D22" s="167" t="s">
        <v>244</v>
      </c>
      <c r="E22" s="167" t="s">
        <v>244</v>
      </c>
      <c r="F22" s="167">
        <f>'Lab1'!$F$159</f>
        <v>-101.02076099592898</v>
      </c>
      <c r="I22" s="32">
        <v>1</v>
      </c>
      <c r="J22" s="29">
        <f t="shared" si="0"/>
        <v>-85.283678955918489</v>
      </c>
      <c r="K22" s="29">
        <f t="shared" si="1"/>
        <v>-85.877050890636468</v>
      </c>
      <c r="L22" s="29">
        <f t="shared" si="2"/>
        <v>-97.047611188438793</v>
      </c>
    </row>
    <row r="23" spans="1:12">
      <c r="A23" s="125" t="s">
        <v>141</v>
      </c>
      <c r="B23" s="30" t="s">
        <v>117</v>
      </c>
      <c r="C23" s="30" t="s">
        <v>81</v>
      </c>
      <c r="D23" s="29">
        <f>'Lab 2'!$F$13</f>
        <v>-88.250644051706857</v>
      </c>
      <c r="E23" s="167" t="s">
        <v>244</v>
      </c>
      <c r="F23" s="167" t="s">
        <v>244</v>
      </c>
    </row>
    <row r="24" spans="1:12">
      <c r="A24" s="125" t="s">
        <v>142</v>
      </c>
      <c r="B24" s="30" t="s">
        <v>117</v>
      </c>
      <c r="C24" s="30" t="s">
        <v>82</v>
      </c>
      <c r="D24" s="29">
        <f>'Lab 2'!$F$21</f>
        <v>-88.705566806199442</v>
      </c>
      <c r="E24" s="167" t="s">
        <v>244</v>
      </c>
      <c r="F24" s="167" t="s">
        <v>244</v>
      </c>
    </row>
    <row r="25" spans="1:12">
      <c r="A25" s="125" t="s">
        <v>143</v>
      </c>
      <c r="B25" s="30" t="s">
        <v>139</v>
      </c>
      <c r="C25" s="30" t="s">
        <v>56</v>
      </c>
      <c r="D25" s="124">
        <f>'Lab 4'!$F$5</f>
        <v>-87.587395488981684</v>
      </c>
      <c r="E25" s="167" t="s">
        <v>244</v>
      </c>
      <c r="F25" s="167" t="s">
        <v>244</v>
      </c>
    </row>
    <row r="26" spans="1:12">
      <c r="A26" s="125" t="s">
        <v>144</v>
      </c>
      <c r="B26" s="30" t="s">
        <v>139</v>
      </c>
      <c r="C26" s="30" t="s">
        <v>81</v>
      </c>
      <c r="D26" s="123"/>
      <c r="E26" s="166">
        <f>'Lab 4'!$F$14</f>
        <v>-85.877050890636468</v>
      </c>
      <c r="F26" s="167" t="s">
        <v>244</v>
      </c>
    </row>
    <row r="27" spans="1:12">
      <c r="A27" s="125" t="s">
        <v>145</v>
      </c>
      <c r="B27" s="30" t="s">
        <v>138</v>
      </c>
      <c r="C27" s="30" t="s">
        <v>82</v>
      </c>
      <c r="D27" s="123"/>
      <c r="E27" s="167">
        <f>'Lab 4'!$F$22</f>
        <v>-89.056307184005092</v>
      </c>
      <c r="F27" s="167" t="s">
        <v>244</v>
      </c>
    </row>
    <row r="28" spans="1:12">
      <c r="A28" s="125" t="s">
        <v>191</v>
      </c>
      <c r="B28" s="30" t="s">
        <v>138</v>
      </c>
      <c r="C28" s="30" t="s">
        <v>83</v>
      </c>
      <c r="D28" s="29">
        <f>'Lab 4'!$F$29</f>
        <v>-86.98419581453615</v>
      </c>
      <c r="E28" s="167" t="s">
        <v>244</v>
      </c>
      <c r="F28" s="167" t="s">
        <v>244</v>
      </c>
    </row>
    <row r="29" spans="1:12">
      <c r="A29" s="125" t="s">
        <v>192</v>
      </c>
      <c r="B29" s="30" t="s">
        <v>138</v>
      </c>
      <c r="C29" s="30" t="s">
        <v>84</v>
      </c>
      <c r="D29" s="29">
        <f>'Lab 4'!$F$37</f>
        <v>-85.283678955918489</v>
      </c>
      <c r="E29" s="167">
        <f>'Lab 4'!$F$38</f>
        <v>-88.59361026278367</v>
      </c>
      <c r="F29" s="167" t="s">
        <v>244</v>
      </c>
    </row>
    <row r="30" spans="1:12">
      <c r="A30" s="125" t="s">
        <v>193</v>
      </c>
      <c r="B30" s="30" t="s">
        <v>138</v>
      </c>
      <c r="C30" s="30" t="s">
        <v>85</v>
      </c>
      <c r="D30" s="123"/>
      <c r="E30" s="167" t="s">
        <v>244</v>
      </c>
      <c r="F30" s="167" t="s">
        <v>244</v>
      </c>
    </row>
    <row r="31" spans="1:12">
      <c r="A31" s="125" t="s">
        <v>194</v>
      </c>
      <c r="B31" s="30" t="s">
        <v>139</v>
      </c>
      <c r="C31" s="30" t="s">
        <v>86</v>
      </c>
      <c r="D31" s="29"/>
      <c r="E31" s="167">
        <f>'Lab 4'!$F$54</f>
        <v>-88.213967610089242</v>
      </c>
      <c r="F31" s="167" t="s">
        <v>244</v>
      </c>
    </row>
    <row r="32" spans="1:12">
      <c r="A32" s="125" t="s">
        <v>195</v>
      </c>
      <c r="B32" s="30" t="s">
        <v>190</v>
      </c>
      <c r="C32" s="30" t="s">
        <v>56</v>
      </c>
      <c r="D32" s="29">
        <f>'Lab5'!$F$5</f>
        <v>-86.882589228928595</v>
      </c>
      <c r="E32" s="167" t="s">
        <v>244</v>
      </c>
      <c r="F32" s="167" t="s">
        <v>244</v>
      </c>
    </row>
    <row r="34" spans="4:8">
      <c r="D34" s="163" t="s">
        <v>231</v>
      </c>
      <c r="E34" s="163"/>
      <c r="F34" s="163"/>
      <c r="G34" s="163"/>
      <c r="H34" s="163"/>
    </row>
    <row r="35" spans="4:8">
      <c r="D35" s="164" t="s">
        <v>230</v>
      </c>
      <c r="E35" s="164"/>
      <c r="F35" s="164"/>
      <c r="G35" s="164"/>
      <c r="H35" s="164"/>
    </row>
  </sheetData>
  <mergeCells count="3">
    <mergeCell ref="A1:A2"/>
    <mergeCell ref="B1:C1"/>
    <mergeCell ref="D1:F1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69FB-57C9-45D8-BF86-7AD6F07BD1DD}">
  <dimension ref="A1:L35"/>
  <sheetViews>
    <sheetView topLeftCell="C1" zoomScale="115" zoomScaleNormal="115" workbookViewId="0">
      <selection activeCell="V17" sqref="V17"/>
    </sheetView>
  </sheetViews>
  <sheetFormatPr defaultRowHeight="14.15"/>
  <cols>
    <col min="1" max="1" width="13.5" style="1" customWidth="1"/>
    <col min="2" max="2" width="10.7109375" style="31" customWidth="1"/>
    <col min="3" max="3" width="11.42578125" style="31" customWidth="1"/>
    <col min="4" max="6" width="12.5703125" style="1" customWidth="1"/>
    <col min="7" max="8" width="5.7109375" style="1" customWidth="1"/>
    <col min="9" max="9" width="10.28515625" style="1" customWidth="1"/>
    <col min="10" max="12" width="10.2109375" style="1" customWidth="1"/>
    <col min="13" max="16384" width="9.140625" style="1"/>
  </cols>
  <sheetData>
    <row r="1" spans="1:12" ht="17.600000000000001" customHeight="1">
      <c r="A1" s="184" t="s">
        <v>118</v>
      </c>
      <c r="B1" s="184" t="s">
        <v>95</v>
      </c>
      <c r="C1" s="184"/>
      <c r="D1" s="184" t="s">
        <v>100</v>
      </c>
      <c r="E1" s="184"/>
      <c r="F1" s="184"/>
      <c r="I1" s="33" t="s">
        <v>99</v>
      </c>
      <c r="J1" s="33" t="s">
        <v>30</v>
      </c>
      <c r="K1" s="33" t="s">
        <v>98</v>
      </c>
      <c r="L1" s="33" t="s">
        <v>78</v>
      </c>
    </row>
    <row r="2" spans="1:12" ht="17.600000000000001" customHeight="1">
      <c r="A2" s="184"/>
      <c r="B2" s="33" t="s">
        <v>96</v>
      </c>
      <c r="C2" s="33" t="s">
        <v>55</v>
      </c>
      <c r="D2" s="33" t="s">
        <v>77</v>
      </c>
      <c r="E2" s="33" t="s">
        <v>79</v>
      </c>
      <c r="F2" s="33" t="s">
        <v>80</v>
      </c>
      <c r="I2" s="32">
        <v>0</v>
      </c>
      <c r="J2" s="29">
        <f t="shared" ref="J2:J22" si="0">_xlfn.PERCENTILE.INC(D:D,I2)</f>
        <v>-91.523595229959213</v>
      </c>
      <c r="K2" s="29">
        <f t="shared" ref="K2:K22" si="1">_xlfn.PERCENTILE.INC(E:E,I2)</f>
        <v>-92.533616952666208</v>
      </c>
      <c r="L2" s="29">
        <f t="shared" ref="L2:L22" si="2">_xlfn.PERCENTILE.INC(F:F,I2)</f>
        <v>-102.35332139993984</v>
      </c>
    </row>
    <row r="3" spans="1:12">
      <c r="A3" s="125" t="s">
        <v>119</v>
      </c>
      <c r="B3" s="30" t="s">
        <v>97</v>
      </c>
      <c r="C3" s="30" t="s">
        <v>56</v>
      </c>
      <c r="D3" s="123"/>
      <c r="E3" s="166"/>
      <c r="F3" s="167">
        <f>'Lab1'!$F$7</f>
        <v>-100.40137312260941</v>
      </c>
      <c r="I3" s="32">
        <v>0.05</v>
      </c>
      <c r="J3" s="29">
        <f t="shared" si="0"/>
        <v>-91.392144568777084</v>
      </c>
      <c r="K3" s="29">
        <f t="shared" si="1"/>
        <v>-92.522025298050565</v>
      </c>
      <c r="L3" s="29">
        <f t="shared" si="2"/>
        <v>-101.59252980835173</v>
      </c>
    </row>
    <row r="4" spans="1:12">
      <c r="A4" s="125" t="s">
        <v>120</v>
      </c>
      <c r="B4" s="30" t="s">
        <v>97</v>
      </c>
      <c r="C4" s="30" t="s">
        <v>81</v>
      </c>
      <c r="D4" s="124"/>
      <c r="E4" s="167">
        <f>'Lab1'!$F$14</f>
        <v>-90.529017099827286</v>
      </c>
      <c r="F4" s="167">
        <f>'Lab1'!$F$15</f>
        <v>-99.574247679837114</v>
      </c>
      <c r="I4" s="32">
        <v>0.1</v>
      </c>
      <c r="J4" s="29">
        <f t="shared" si="0"/>
        <v>-91.110543315016201</v>
      </c>
      <c r="K4" s="29">
        <f t="shared" si="1"/>
        <v>-92.180171646061623</v>
      </c>
      <c r="L4" s="29">
        <f t="shared" si="2"/>
        <v>-101.26033604038081</v>
      </c>
    </row>
    <row r="5" spans="1:12">
      <c r="A5" s="125" t="s">
        <v>121</v>
      </c>
      <c r="B5" s="30" t="s">
        <v>2</v>
      </c>
      <c r="C5" s="30" t="s">
        <v>82</v>
      </c>
      <c r="D5" s="29">
        <f>'Lab1'!$F$21</f>
        <v>-90.334673396458399</v>
      </c>
      <c r="E5" s="167">
        <f>'Lab1'!$F$22</f>
        <v>-91.595735388751905</v>
      </c>
      <c r="F5" s="167" t="s">
        <v>244</v>
      </c>
      <c r="I5" s="32">
        <v>0.15</v>
      </c>
      <c r="J5" s="29">
        <f t="shared" si="0"/>
        <v>-90.528640876097853</v>
      </c>
      <c r="K5" s="29">
        <f t="shared" si="1"/>
        <v>-91.666932190316047</v>
      </c>
      <c r="L5" s="29">
        <f t="shared" si="2"/>
        <v>-101.22808922716513</v>
      </c>
    </row>
    <row r="6" spans="1:12">
      <c r="A6" s="125" t="s">
        <v>122</v>
      </c>
      <c r="B6" s="30" t="s">
        <v>2</v>
      </c>
      <c r="C6" s="30" t="s">
        <v>83</v>
      </c>
      <c r="D6" s="124"/>
      <c r="E6" s="167">
        <f>'Lab1'!$F$30</f>
        <v>-90.858126980796371</v>
      </c>
      <c r="F6" s="167">
        <f>'Lab1'!$F$31</f>
        <v>-102.35332139993984</v>
      </c>
      <c r="I6" s="32">
        <v>0.2</v>
      </c>
      <c r="J6" s="29">
        <f t="shared" si="0"/>
        <v>-89.92934119920109</v>
      </c>
      <c r="K6" s="29">
        <f t="shared" si="1"/>
        <v>-91.611556900210601</v>
      </c>
      <c r="L6" s="29">
        <f t="shared" si="2"/>
        <v>-101.06683393620368</v>
      </c>
    </row>
    <row r="7" spans="1:12">
      <c r="A7" s="125" t="s">
        <v>123</v>
      </c>
      <c r="B7" s="30" t="s">
        <v>2</v>
      </c>
      <c r="C7" s="30" t="s">
        <v>84</v>
      </c>
      <c r="D7" s="29">
        <f>'Lab1'!$F$37</f>
        <v>-88.443368556609812</v>
      </c>
      <c r="E7" s="166"/>
      <c r="F7" s="167">
        <f>'Lab1'!$F$39</f>
        <v>-101.26647626909968</v>
      </c>
      <c r="I7" s="32">
        <v>0.25</v>
      </c>
      <c r="J7" s="29">
        <f t="shared" si="0"/>
        <v>-89.321342903315113</v>
      </c>
      <c r="K7" s="29">
        <f t="shared" si="1"/>
        <v>-91.552853772310897</v>
      </c>
      <c r="L7" s="29">
        <f t="shared" si="2"/>
        <v>-100.88013473083988</v>
      </c>
    </row>
    <row r="8" spans="1:12">
      <c r="A8" s="125" t="s">
        <v>124</v>
      </c>
      <c r="B8" s="30" t="s">
        <v>2</v>
      </c>
      <c r="C8" s="30" t="s">
        <v>85</v>
      </c>
      <c r="D8" s="29">
        <f>'Lab1'!$F$45</f>
        <v>-91.304510794655656</v>
      </c>
      <c r="E8" s="167" t="s">
        <v>244</v>
      </c>
      <c r="F8" s="167">
        <f>'Lab1'!$F$47</f>
        <v>-97.260937350587142</v>
      </c>
      <c r="I8" s="32">
        <v>0.3</v>
      </c>
      <c r="J8" s="29">
        <f t="shared" si="0"/>
        <v>-89.19275532965851</v>
      </c>
      <c r="K8" s="29">
        <f t="shared" si="1"/>
        <v>-91.457182972962244</v>
      </c>
      <c r="L8" s="29">
        <f t="shared" si="2"/>
        <v>-100.67188139712252</v>
      </c>
    </row>
    <row r="9" spans="1:12">
      <c r="A9" s="125" t="s">
        <v>125</v>
      </c>
      <c r="B9" s="30" t="s">
        <v>2</v>
      </c>
      <c r="C9" s="30" t="s">
        <v>86</v>
      </c>
      <c r="D9" s="124"/>
      <c r="E9" s="167">
        <f>'Lab1'!$F$54</f>
        <v>-88.58016442839228</v>
      </c>
      <c r="F9" s="167">
        <f>'Lab1'!$F$55</f>
        <v>-99.524840081297071</v>
      </c>
      <c r="I9" s="32">
        <v>0.35</v>
      </c>
      <c r="J9" s="29">
        <f t="shared" si="0"/>
        <v>-89.028368375436827</v>
      </c>
      <c r="K9" s="29">
        <f t="shared" si="1"/>
        <v>-91.272420832785457</v>
      </c>
      <c r="L9" s="29">
        <f t="shared" si="2"/>
        <v>-100.43518665692355</v>
      </c>
    </row>
    <row r="10" spans="1:12">
      <c r="A10" s="125" t="s">
        <v>126</v>
      </c>
      <c r="B10" s="30" t="s">
        <v>2</v>
      </c>
      <c r="C10" s="30" t="s">
        <v>87</v>
      </c>
      <c r="D10" s="29">
        <f>'Lab1'!$F$61</f>
        <v>-88.713720754967682</v>
      </c>
      <c r="E10" s="167" t="s">
        <v>244</v>
      </c>
      <c r="F10" s="167">
        <f>'Lab1'!$F$63</f>
        <v>-97.047611188438793</v>
      </c>
      <c r="I10" s="32">
        <v>0.4</v>
      </c>
      <c r="J10" s="29">
        <f t="shared" si="0"/>
        <v>-88.792382660084968</v>
      </c>
      <c r="K10" s="29">
        <f t="shared" si="1"/>
        <v>-91.01328668501047</v>
      </c>
      <c r="L10" s="29">
        <f t="shared" si="2"/>
        <v>-100.11685342730414</v>
      </c>
    </row>
    <row r="11" spans="1:12">
      <c r="A11" s="125" t="s">
        <v>127</v>
      </c>
      <c r="B11" s="30" t="s">
        <v>2</v>
      </c>
      <c r="C11" s="30" t="s">
        <v>88</v>
      </c>
      <c r="D11" s="124"/>
      <c r="E11" s="167">
        <f>'Lab1'!$F$70</f>
        <v>-91.674842946045402</v>
      </c>
      <c r="F11" s="167">
        <f>'Lab1'!$F$71</f>
        <v>-98.802111922011562</v>
      </c>
      <c r="I11" s="32">
        <v>0.45</v>
      </c>
      <c r="J11" s="29">
        <f t="shared" si="0"/>
        <v>-88.710459175460386</v>
      </c>
      <c r="K11" s="29">
        <f t="shared" si="1"/>
        <v>-90.759394016505652</v>
      </c>
      <c r="L11" s="29">
        <f t="shared" si="2"/>
        <v>-99.847928902833146</v>
      </c>
    </row>
    <row r="12" spans="1:12">
      <c r="A12" s="125" t="s">
        <v>128</v>
      </c>
      <c r="B12" s="30" t="s">
        <v>2</v>
      </c>
      <c r="C12" s="30" t="s">
        <v>89</v>
      </c>
      <c r="D12" s="123"/>
      <c r="E12" s="166"/>
      <c r="F12" s="167">
        <f>'Lab1'!$F$79</f>
        <v>-99.500641467905439</v>
      </c>
      <c r="I12" s="32">
        <v>0.5</v>
      </c>
      <c r="J12" s="29">
        <f t="shared" si="0"/>
        <v>-88.705566806199442</v>
      </c>
      <c r="K12" s="29">
        <f t="shared" si="1"/>
        <v>-90.529017099827286</v>
      </c>
      <c r="L12" s="29">
        <f t="shared" si="2"/>
        <v>-99.663024538431301</v>
      </c>
    </row>
    <row r="13" spans="1:12">
      <c r="A13" s="125" t="s">
        <v>129</v>
      </c>
      <c r="B13" s="30" t="s">
        <v>2</v>
      </c>
      <c r="C13" s="30" t="s">
        <v>90</v>
      </c>
      <c r="D13" s="29">
        <f>'Lab1'!$F$85</f>
        <v>-89.107030280554113</v>
      </c>
      <c r="E13" s="167">
        <f>'Lab1'!$F$86</f>
        <v>-91.509972155869889</v>
      </c>
      <c r="F13" s="167">
        <f>'Lab1'!$F$87</f>
        <v>-99.663024538431301</v>
      </c>
      <c r="I13" s="32">
        <v>0.55000000000000004</v>
      </c>
      <c r="J13" s="29">
        <f t="shared" si="0"/>
        <v>-88.586953233890654</v>
      </c>
      <c r="K13" s="29">
        <f t="shared" si="1"/>
        <v>-90.310980596370072</v>
      </c>
      <c r="L13" s="29">
        <f t="shared" si="2"/>
        <v>-99.600880737415366</v>
      </c>
    </row>
    <row r="14" spans="1:12">
      <c r="A14" s="125" t="s">
        <v>130</v>
      </c>
      <c r="B14" s="30" t="s">
        <v>2</v>
      </c>
      <c r="C14" s="30" t="s">
        <v>91</v>
      </c>
      <c r="D14" s="29">
        <f>'Lab1'!$F$93</f>
        <v>-89.321342903315113</v>
      </c>
      <c r="E14" s="167" t="s">
        <v>244</v>
      </c>
      <c r="F14" s="167" t="s">
        <v>244</v>
      </c>
      <c r="I14" s="32">
        <v>0.6</v>
      </c>
      <c r="J14" s="29">
        <f t="shared" si="0"/>
        <v>-88.494975726536467</v>
      </c>
      <c r="K14" s="29">
        <f t="shared" si="1"/>
        <v>-89.75304470196366</v>
      </c>
      <c r="L14" s="29">
        <f t="shared" si="2"/>
        <v>-99.554484640421094</v>
      </c>
    </row>
    <row r="15" spans="1:12">
      <c r="A15" s="125" t="s">
        <v>131</v>
      </c>
      <c r="B15" s="30" t="s">
        <v>2</v>
      </c>
      <c r="C15" s="30" t="s">
        <v>92</v>
      </c>
      <c r="D15" s="29">
        <f>'Lab1'!$F$101</f>
        <v>-91.523595229959213</v>
      </c>
      <c r="E15" s="167">
        <f>'Lab1'!$F$102</f>
        <v>-92.517057446072428</v>
      </c>
      <c r="F15" s="167" t="s">
        <v>244</v>
      </c>
      <c r="I15" s="32">
        <v>0.65</v>
      </c>
      <c r="J15" s="29">
        <f t="shared" si="0"/>
        <v>-88.456270349091483</v>
      </c>
      <c r="K15" s="29">
        <f t="shared" si="1"/>
        <v>-89.014320699332529</v>
      </c>
      <c r="L15" s="29">
        <f t="shared" si="2"/>
        <v>-99.522420219957908</v>
      </c>
    </row>
    <row r="16" spans="1:12">
      <c r="A16" s="125" t="s">
        <v>132</v>
      </c>
      <c r="B16" s="30" t="s">
        <v>2</v>
      </c>
      <c r="C16" s="30" t="s">
        <v>93</v>
      </c>
      <c r="D16" s="29">
        <f>'Lab1'!$F$109</f>
        <v>-88.507877519018137</v>
      </c>
      <c r="E16" s="167">
        <f>'Lab1'!$F$110</f>
        <v>-91.246026241331634</v>
      </c>
      <c r="F16" s="167" t="s">
        <v>244</v>
      </c>
      <c r="I16" s="32">
        <v>0.7</v>
      </c>
      <c r="J16" s="29">
        <f t="shared" si="0"/>
        <v>-88.366278754648633</v>
      </c>
      <c r="K16" s="29">
        <f t="shared" si="1"/>
        <v>-88.72041530662456</v>
      </c>
      <c r="L16" s="29">
        <f t="shared" si="2"/>
        <v>-99.505481190583765</v>
      </c>
    </row>
    <row r="17" spans="1:12">
      <c r="A17" s="125" t="s">
        <v>133</v>
      </c>
      <c r="B17" s="30" t="s">
        <v>2</v>
      </c>
      <c r="C17" s="30" t="s">
        <v>94</v>
      </c>
      <c r="D17" s="167" t="s">
        <v>244</v>
      </c>
      <c r="E17" s="167">
        <f>'Lab1'!$F$118</f>
        <v>-92.533616952666208</v>
      </c>
      <c r="F17" s="167">
        <f>'Lab1'!$F$119</f>
        <v>-101.25112569730248</v>
      </c>
      <c r="I17" s="32">
        <v>0.75</v>
      </c>
      <c r="J17" s="29">
        <f t="shared" si="0"/>
        <v>-88.250644051706857</v>
      </c>
      <c r="K17" s="29">
        <f t="shared" si="1"/>
        <v>-88.615026300031545</v>
      </c>
      <c r="L17" s="29">
        <f t="shared" si="2"/>
        <v>-99.1513766949585</v>
      </c>
    </row>
    <row r="18" spans="1:12">
      <c r="A18" s="125" t="s">
        <v>134</v>
      </c>
      <c r="B18" s="30" t="s">
        <v>2</v>
      </c>
      <c r="C18" s="30" t="s">
        <v>150</v>
      </c>
      <c r="D18" s="167" t="s">
        <v>244</v>
      </c>
      <c r="E18" s="167">
        <f>'Lab1'!$F$126</f>
        <v>-87.962588805374494</v>
      </c>
      <c r="F18" s="167">
        <f>'Lab1'!$F$127</f>
        <v>-99.927173630433941</v>
      </c>
      <c r="I18" s="32">
        <v>0.8</v>
      </c>
      <c r="J18" s="29">
        <f t="shared" si="0"/>
        <v>-87.490775109404424</v>
      </c>
      <c r="K18" s="29">
        <f t="shared" si="1"/>
        <v>-88.590921095905387</v>
      </c>
      <c r="L18" s="29">
        <f t="shared" si="2"/>
        <v>-98.534220704968405</v>
      </c>
    </row>
    <row r="19" spans="1:12">
      <c r="A19" s="125" t="s">
        <v>135</v>
      </c>
      <c r="B19" s="30" t="s">
        <v>2</v>
      </c>
      <c r="C19" s="30" t="s">
        <v>153</v>
      </c>
      <c r="D19" s="167" t="s">
        <v>244</v>
      </c>
      <c r="E19" s="167">
        <f>'Lab1'!$F$134</f>
        <v>-88.636442337279419</v>
      </c>
      <c r="F19" s="167">
        <f>'Lab1'!$F$135</f>
        <v>-97.462655836795761</v>
      </c>
      <c r="I19" s="32">
        <v>0.85</v>
      </c>
      <c r="J19" s="29">
        <f t="shared" si="0"/>
        <v>-86.963874497414636</v>
      </c>
      <c r="K19" s="29">
        <f t="shared" si="1"/>
        <v>-88.581509011831415</v>
      </c>
      <c r="L19" s="29">
        <f t="shared" si="2"/>
        <v>-97.596601445317347</v>
      </c>
    </row>
    <row r="20" spans="1:12">
      <c r="A20" s="125" t="s">
        <v>136</v>
      </c>
      <c r="B20" s="30" t="s">
        <v>2</v>
      </c>
      <c r="C20" s="30" t="s">
        <v>154</v>
      </c>
      <c r="D20" s="167" t="s">
        <v>244</v>
      </c>
      <c r="E20" s="167">
        <f>'Lab1'!$F$142</f>
        <v>-90.217536380602695</v>
      </c>
      <c r="F20" s="167" t="s">
        <v>244</v>
      </c>
      <c r="I20" s="32">
        <v>0.9</v>
      </c>
      <c r="J20" s="29">
        <f t="shared" si="0"/>
        <v>-86.902910546050109</v>
      </c>
      <c r="K20" s="29">
        <f t="shared" si="1"/>
        <v>-88.360446337410451</v>
      </c>
      <c r="L20" s="29">
        <f t="shared" si="2"/>
        <v>-97.34162474507059</v>
      </c>
    </row>
    <row r="21" spans="1:12">
      <c r="A21" s="125" t="s">
        <v>137</v>
      </c>
      <c r="B21" s="30" t="s">
        <v>2</v>
      </c>
      <c r="C21" s="30" t="s">
        <v>155</v>
      </c>
      <c r="D21" s="167" t="s">
        <v>244</v>
      </c>
      <c r="E21" s="167" t="s">
        <v>244</v>
      </c>
      <c r="F21" s="167">
        <f>'Lab1'!$F$151</f>
        <v>-100.73950846575079</v>
      </c>
      <c r="I21" s="32">
        <v>0.95</v>
      </c>
      <c r="J21" s="29">
        <f t="shared" si="0"/>
        <v>-86.24302511972455</v>
      </c>
      <c r="K21" s="29">
        <f t="shared" si="1"/>
        <v>-88.138553968674813</v>
      </c>
      <c r="L21" s="29">
        <f t="shared" si="2"/>
        <v>-97.196939501942637</v>
      </c>
    </row>
    <row r="22" spans="1:12">
      <c r="A22" s="125" t="s">
        <v>140</v>
      </c>
      <c r="B22" s="30" t="s">
        <v>2</v>
      </c>
      <c r="C22" s="30" t="s">
        <v>156</v>
      </c>
      <c r="D22" s="167" t="s">
        <v>244</v>
      </c>
      <c r="E22" s="167" t="s">
        <v>244</v>
      </c>
      <c r="F22" s="167">
        <f>'Lab1'!$F$159</f>
        <v>-101.02076099592898</v>
      </c>
      <c r="I22" s="32">
        <v>1</v>
      </c>
      <c r="J22" s="29">
        <f t="shared" si="0"/>
        <v>-85.283678955918489</v>
      </c>
      <c r="K22" s="29">
        <f t="shared" si="1"/>
        <v>-87.962588805374494</v>
      </c>
      <c r="L22" s="29">
        <f t="shared" si="2"/>
        <v>-97.047611188438793</v>
      </c>
    </row>
    <row r="23" spans="1:12">
      <c r="A23" s="125" t="s">
        <v>141</v>
      </c>
      <c r="B23" s="30" t="s">
        <v>117</v>
      </c>
      <c r="C23" s="30" t="s">
        <v>81</v>
      </c>
      <c r="D23" s="29">
        <f>'Lab 2'!$F$13</f>
        <v>-88.250644051706857</v>
      </c>
      <c r="E23" s="167" t="s">
        <v>244</v>
      </c>
      <c r="F23" s="167" t="s">
        <v>244</v>
      </c>
    </row>
    <row r="24" spans="1:12">
      <c r="A24" s="125" t="s">
        <v>142</v>
      </c>
      <c r="B24" s="30" t="s">
        <v>117</v>
      </c>
      <c r="C24" s="30" t="s">
        <v>82</v>
      </c>
      <c r="D24" s="29">
        <f>'Lab 2'!$F$21</f>
        <v>-88.705566806199442</v>
      </c>
      <c r="E24" s="167" t="s">
        <v>244</v>
      </c>
      <c r="F24" s="167" t="s">
        <v>244</v>
      </c>
    </row>
    <row r="25" spans="1:12">
      <c r="A25" s="125" t="s">
        <v>143</v>
      </c>
      <c r="B25" s="30" t="s">
        <v>139</v>
      </c>
      <c r="C25" s="30" t="s">
        <v>56</v>
      </c>
      <c r="D25" s="124"/>
      <c r="E25" s="167" t="s">
        <v>244</v>
      </c>
      <c r="F25" s="167" t="s">
        <v>244</v>
      </c>
    </row>
    <row r="26" spans="1:12">
      <c r="A26" s="125" t="s">
        <v>144</v>
      </c>
      <c r="B26" s="30" t="s">
        <v>139</v>
      </c>
      <c r="C26" s="30" t="s">
        <v>81</v>
      </c>
      <c r="D26" s="123"/>
      <c r="E26" s="166"/>
      <c r="F26" s="167" t="s">
        <v>244</v>
      </c>
    </row>
    <row r="27" spans="1:12">
      <c r="A27" s="125" t="s">
        <v>145</v>
      </c>
      <c r="B27" s="30" t="s">
        <v>138</v>
      </c>
      <c r="C27" s="30" t="s">
        <v>82</v>
      </c>
      <c r="D27" s="123"/>
      <c r="E27" s="167">
        <f>'Lab 4'!$F$22</f>
        <v>-89.056307184005092</v>
      </c>
      <c r="F27" s="167" t="s">
        <v>244</v>
      </c>
    </row>
    <row r="28" spans="1:12">
      <c r="A28" s="125" t="s">
        <v>191</v>
      </c>
      <c r="B28" s="30" t="s">
        <v>138</v>
      </c>
      <c r="C28" s="30" t="s">
        <v>83</v>
      </c>
      <c r="D28" s="29">
        <f>'Lab 4'!$F$29</f>
        <v>-86.98419581453615</v>
      </c>
      <c r="E28" s="167" t="s">
        <v>244</v>
      </c>
      <c r="F28" s="167" t="s">
        <v>244</v>
      </c>
    </row>
    <row r="29" spans="1:12">
      <c r="A29" s="125" t="s">
        <v>192</v>
      </c>
      <c r="B29" s="30" t="s">
        <v>138</v>
      </c>
      <c r="C29" s="30" t="s">
        <v>84</v>
      </c>
      <c r="D29" s="29">
        <f>'Lab 4'!$F$37</f>
        <v>-85.283678955918489</v>
      </c>
      <c r="E29" s="167">
        <f>'Lab 4'!$F$38</f>
        <v>-88.59361026278367</v>
      </c>
      <c r="F29" s="167" t="s">
        <v>244</v>
      </c>
    </row>
    <row r="30" spans="1:12">
      <c r="A30" s="125" t="s">
        <v>193</v>
      </c>
      <c r="B30" s="30" t="s">
        <v>138</v>
      </c>
      <c r="C30" s="30" t="s">
        <v>85</v>
      </c>
      <c r="D30" s="123"/>
      <c r="E30" s="167" t="s">
        <v>244</v>
      </c>
      <c r="F30" s="167" t="s">
        <v>244</v>
      </c>
    </row>
    <row r="31" spans="1:12">
      <c r="A31" s="125" t="s">
        <v>194</v>
      </c>
      <c r="B31" s="30" t="s">
        <v>139</v>
      </c>
      <c r="C31" s="30" t="s">
        <v>86</v>
      </c>
      <c r="D31" s="29"/>
      <c r="E31" s="167">
        <f>'Lab 4'!$F$54</f>
        <v>-88.213967610089242</v>
      </c>
      <c r="F31" s="167" t="s">
        <v>244</v>
      </c>
    </row>
    <row r="32" spans="1:12">
      <c r="A32" s="125" t="s">
        <v>195</v>
      </c>
      <c r="B32" s="30" t="s">
        <v>190</v>
      </c>
      <c r="C32" s="30" t="s">
        <v>56</v>
      </c>
      <c r="D32" s="29">
        <f>'Lab5'!$F$5</f>
        <v>-86.882589228928595</v>
      </c>
      <c r="E32" s="167" t="s">
        <v>244</v>
      </c>
      <c r="F32" s="167" t="s">
        <v>244</v>
      </c>
    </row>
    <row r="34" spans="4:8">
      <c r="D34" s="163" t="s">
        <v>231</v>
      </c>
      <c r="E34" s="163"/>
      <c r="F34" s="163"/>
      <c r="G34" s="163"/>
      <c r="H34" s="163"/>
    </row>
    <row r="35" spans="4:8">
      <c r="D35" s="164" t="s">
        <v>230</v>
      </c>
      <c r="E35" s="164"/>
      <c r="F35" s="164"/>
      <c r="G35" s="164"/>
      <c r="H35" s="164"/>
    </row>
  </sheetData>
  <mergeCells count="3">
    <mergeCell ref="A1:A2"/>
    <mergeCell ref="B1:C1"/>
    <mergeCell ref="D1:F1"/>
  </mergeCells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ED553-7D37-4EBA-97F8-9CAD2643D8D4}">
  <dimension ref="A1:AD159"/>
  <sheetViews>
    <sheetView topLeftCell="J1" zoomScale="115" zoomScaleNormal="115" workbookViewId="0">
      <selection activeCell="P6" sqref="P6"/>
    </sheetView>
  </sheetViews>
  <sheetFormatPr defaultRowHeight="14.15"/>
  <cols>
    <col min="1" max="1" width="21" style="1" customWidth="1"/>
    <col min="2" max="2" width="14.5" style="1" customWidth="1"/>
    <col min="3" max="5" width="9.5" style="27" customWidth="1"/>
    <col min="6" max="6" width="14.92578125" style="1" customWidth="1"/>
    <col min="7" max="12" width="8.640625" style="1" customWidth="1"/>
    <col min="13" max="20" width="9.140625" style="1"/>
    <col min="21" max="21" width="9.140625" style="1" customWidth="1"/>
    <col min="22" max="29" width="9.140625" style="1"/>
    <col min="30" max="30" width="9.140625" style="1" customWidth="1"/>
    <col min="31" max="16384" width="9.140625" style="1"/>
  </cols>
  <sheetData>
    <row r="1" spans="1:30" ht="14.6" thickBot="1">
      <c r="A1" s="1" t="s">
        <v>149</v>
      </c>
    </row>
    <row r="2" spans="1:30" ht="19.75" customHeight="1">
      <c r="A2" s="185" t="s">
        <v>56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  <c r="O2" s="199" t="s">
        <v>173</v>
      </c>
      <c r="P2" s="200"/>
      <c r="Q2" s="200"/>
      <c r="R2" s="200"/>
      <c r="S2" s="200"/>
      <c r="T2" s="200"/>
      <c r="U2" s="201"/>
      <c r="X2" s="199" t="s">
        <v>176</v>
      </c>
      <c r="Y2" s="200"/>
      <c r="Z2" s="200"/>
      <c r="AA2" s="200"/>
      <c r="AB2" s="200"/>
      <c r="AC2" s="200"/>
      <c r="AD2" s="201"/>
    </row>
    <row r="3" spans="1:30" ht="29.6" customHeight="1">
      <c r="A3" s="188" t="s">
        <v>1</v>
      </c>
      <c r="B3" s="189" t="s">
        <v>36</v>
      </c>
      <c r="C3" s="189" t="s">
        <v>57</v>
      </c>
      <c r="D3" s="189"/>
      <c r="E3" s="189"/>
      <c r="F3" s="190" t="s">
        <v>58</v>
      </c>
      <c r="G3" s="190" t="s">
        <v>23</v>
      </c>
      <c r="H3" s="190"/>
      <c r="I3" s="190"/>
      <c r="J3" s="190" t="s">
        <v>59</v>
      </c>
      <c r="K3" s="190"/>
      <c r="L3" s="191"/>
      <c r="O3" s="91"/>
      <c r="P3" s="195" t="s">
        <v>157</v>
      </c>
      <c r="Q3" s="196"/>
      <c r="R3" s="197"/>
      <c r="S3" s="195" t="s">
        <v>158</v>
      </c>
      <c r="T3" s="196"/>
      <c r="U3" s="198"/>
      <c r="X3" s="91"/>
      <c r="Y3" s="195" t="s">
        <v>157</v>
      </c>
      <c r="Z3" s="196"/>
      <c r="AA3" s="197"/>
      <c r="AB3" s="195" t="s">
        <v>158</v>
      </c>
      <c r="AC3" s="196"/>
      <c r="AD3" s="198"/>
    </row>
    <row r="4" spans="1:30" ht="22.3" customHeight="1">
      <c r="A4" s="188"/>
      <c r="B4" s="189"/>
      <c r="C4" s="15" t="s">
        <v>24</v>
      </c>
      <c r="D4" s="15" t="s">
        <v>25</v>
      </c>
      <c r="E4" s="15" t="s">
        <v>26</v>
      </c>
      <c r="F4" s="190"/>
      <c r="G4" s="15" t="s">
        <v>27</v>
      </c>
      <c r="H4" s="15" t="s">
        <v>28</v>
      </c>
      <c r="I4" s="15" t="s">
        <v>29</v>
      </c>
      <c r="J4" s="15" t="s">
        <v>27</v>
      </c>
      <c r="K4" s="15" t="s">
        <v>28</v>
      </c>
      <c r="L4" s="16" t="s">
        <v>29</v>
      </c>
      <c r="O4" s="90" t="s">
        <v>159</v>
      </c>
      <c r="P4" s="101" t="s">
        <v>160</v>
      </c>
      <c r="Q4" s="100" t="s">
        <v>212</v>
      </c>
      <c r="R4" s="100" t="s">
        <v>213</v>
      </c>
      <c r="S4" s="99" t="s">
        <v>163</v>
      </c>
      <c r="T4" s="99" t="s">
        <v>164</v>
      </c>
      <c r="U4" s="89" t="s">
        <v>165</v>
      </c>
      <c r="X4" s="90" t="s">
        <v>174</v>
      </c>
      <c r="Y4" s="100" t="s">
        <v>160</v>
      </c>
      <c r="Z4" s="100" t="s">
        <v>212</v>
      </c>
      <c r="AA4" s="100" t="s">
        <v>213</v>
      </c>
      <c r="AB4" s="99" t="s">
        <v>163</v>
      </c>
      <c r="AC4" s="99" t="s">
        <v>164</v>
      </c>
      <c r="AD4" s="89" t="s">
        <v>165</v>
      </c>
    </row>
    <row r="5" spans="1:30" ht="17.25" customHeight="1">
      <c r="A5" s="17" t="s">
        <v>60</v>
      </c>
      <c r="B5" s="18">
        <v>156100</v>
      </c>
      <c r="C5" s="19">
        <v>-85.369</v>
      </c>
      <c r="D5" s="19">
        <v>-85.233400000000003</v>
      </c>
      <c r="E5" s="19">
        <v>-81.869100000000003</v>
      </c>
      <c r="F5" s="34">
        <f>10*LOG(3/((1/10^(C5/10))+(1/10^(D5/10))+(1/10^(E5/10))))</f>
        <v>-84.4286726778586</v>
      </c>
      <c r="G5" s="18">
        <v>0</v>
      </c>
      <c r="H5" s="18">
        <v>0</v>
      </c>
      <c r="I5" s="35">
        <v>2</v>
      </c>
      <c r="J5" s="35">
        <v>6</v>
      </c>
      <c r="K5" s="35">
        <v>5</v>
      </c>
      <c r="L5" s="36">
        <v>12</v>
      </c>
      <c r="M5" s="1" t="s">
        <v>146</v>
      </c>
      <c r="O5" s="88" t="s">
        <v>107</v>
      </c>
      <c r="P5" s="98">
        <v>-80</v>
      </c>
      <c r="Q5" s="97">
        <v>12</v>
      </c>
      <c r="R5" s="97">
        <v>2</v>
      </c>
      <c r="S5" s="96">
        <v>2022</v>
      </c>
      <c r="T5" s="98" t="s">
        <v>166</v>
      </c>
      <c r="U5" s="87" t="s">
        <v>167</v>
      </c>
      <c r="X5" s="88" t="s">
        <v>107</v>
      </c>
      <c r="Y5" s="98">
        <v>-80</v>
      </c>
      <c r="Z5" s="97">
        <v>6</v>
      </c>
      <c r="AA5" s="113">
        <v>0</v>
      </c>
      <c r="AB5" s="96">
        <v>2022</v>
      </c>
      <c r="AC5" s="98" t="s">
        <v>166</v>
      </c>
      <c r="AD5" s="87" t="s">
        <v>167</v>
      </c>
    </row>
    <row r="6" spans="1:30" ht="17.25" customHeight="1">
      <c r="A6" s="17" t="s">
        <v>61</v>
      </c>
      <c r="B6" s="18">
        <v>176300</v>
      </c>
      <c r="C6" s="19">
        <v>-88.64</v>
      </c>
      <c r="D6" s="19">
        <v>-89.217200000000005</v>
      </c>
      <c r="E6" s="19">
        <v>-83.6357</v>
      </c>
      <c r="F6" s="34">
        <f t="shared" ref="F6:F7" si="0">10*LOG(3/((1/10^(C6/10))+(1/10^(D6/10))+(1/10^(E6/10))))</f>
        <v>-87.774706155928172</v>
      </c>
      <c r="G6" s="18">
        <v>0</v>
      </c>
      <c r="H6" s="18">
        <v>0</v>
      </c>
      <c r="I6" s="18">
        <v>0</v>
      </c>
      <c r="J6" s="18">
        <v>0</v>
      </c>
      <c r="K6" s="18">
        <v>1</v>
      </c>
      <c r="L6" s="36">
        <v>4</v>
      </c>
      <c r="N6" s="1" t="s">
        <v>146</v>
      </c>
      <c r="O6" s="86"/>
      <c r="P6" s="1">
        <v>-78</v>
      </c>
      <c r="Q6" s="85">
        <v>7</v>
      </c>
      <c r="R6" s="1">
        <v>0</v>
      </c>
      <c r="S6" s="95"/>
      <c r="T6"/>
      <c r="U6" s="84"/>
      <c r="X6" s="86"/>
      <c r="Y6" s="1">
        <v>-78</v>
      </c>
      <c r="Z6" s="106">
        <v>1</v>
      </c>
      <c r="AA6" s="110">
        <v>0</v>
      </c>
      <c r="AB6" s="95"/>
      <c r="AC6"/>
      <c r="AD6" s="84"/>
    </row>
    <row r="7" spans="1:30" ht="17.25" customHeight="1" thickBot="1">
      <c r="A7" s="22" t="s">
        <v>62</v>
      </c>
      <c r="B7" s="23">
        <v>428000</v>
      </c>
      <c r="C7" s="24">
        <v>-100.98099999999999</v>
      </c>
      <c r="D7" s="24">
        <v>-101.08799999999999</v>
      </c>
      <c r="E7" s="24">
        <v>-98.764200000000002</v>
      </c>
      <c r="F7" s="25">
        <f t="shared" si="0"/>
        <v>-100.40137312260941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6">
        <v>0</v>
      </c>
      <c r="O7" s="86"/>
      <c r="P7" s="1">
        <v>-77</v>
      </c>
      <c r="Q7" s="85">
        <v>4</v>
      </c>
      <c r="R7" s="1">
        <v>0</v>
      </c>
      <c r="S7" s="95"/>
      <c r="T7"/>
      <c r="U7" s="84"/>
      <c r="X7" s="86"/>
      <c r="Y7" s="1">
        <v>-77</v>
      </c>
      <c r="Z7" s="106">
        <v>1</v>
      </c>
      <c r="AA7" s="112">
        <v>0</v>
      </c>
      <c r="AB7" s="95"/>
      <c r="AC7"/>
      <c r="AD7" s="84"/>
    </row>
    <row r="8" spans="1:30">
      <c r="O8" s="83"/>
      <c r="P8" s="94">
        <v>-76</v>
      </c>
      <c r="Q8" s="93">
        <v>3</v>
      </c>
      <c r="R8" s="94">
        <v>0</v>
      </c>
      <c r="S8" s="92"/>
      <c r="T8" s="94"/>
      <c r="U8" s="82"/>
      <c r="X8" s="83"/>
      <c r="Y8" s="94">
        <v>-76</v>
      </c>
      <c r="Z8" s="109">
        <v>1</v>
      </c>
      <c r="AA8" s="108">
        <v>0</v>
      </c>
      <c r="AB8" s="92"/>
      <c r="AC8" s="94"/>
      <c r="AD8" s="82"/>
    </row>
    <row r="9" spans="1:30" ht="14.6" thickBot="1">
      <c r="O9" s="88" t="s">
        <v>81</v>
      </c>
      <c r="P9" s="98">
        <v>-80</v>
      </c>
      <c r="Q9" s="97">
        <v>4</v>
      </c>
      <c r="R9" s="98">
        <v>0</v>
      </c>
      <c r="S9" s="96">
        <v>2022</v>
      </c>
      <c r="T9" s="98" t="s">
        <v>166</v>
      </c>
      <c r="U9" s="87" t="s">
        <v>168</v>
      </c>
      <c r="X9" s="88" t="s">
        <v>84</v>
      </c>
      <c r="Y9" s="98">
        <v>-80</v>
      </c>
      <c r="Z9" s="97">
        <v>4</v>
      </c>
      <c r="AA9" s="107">
        <v>0</v>
      </c>
      <c r="AB9" s="96">
        <v>2022</v>
      </c>
      <c r="AC9" s="1" t="s">
        <v>166</v>
      </c>
      <c r="AD9" s="87" t="s">
        <v>175</v>
      </c>
    </row>
    <row r="10" spans="1:30" ht="19.75" customHeight="1">
      <c r="A10" s="185" t="s">
        <v>63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7"/>
      <c r="O10" s="86"/>
      <c r="P10" s="1">
        <v>-78</v>
      </c>
      <c r="Q10" s="1">
        <v>2</v>
      </c>
      <c r="R10" s="1">
        <v>0</v>
      </c>
      <c r="S10" s="95"/>
      <c r="T10"/>
      <c r="U10" s="84"/>
      <c r="X10" s="86"/>
      <c r="Y10" s="1">
        <v>-78</v>
      </c>
      <c r="Z10" s="1" t="s">
        <v>172</v>
      </c>
      <c r="AA10" s="112" t="s">
        <v>172</v>
      </c>
      <c r="AB10" s="95"/>
      <c r="AC10"/>
      <c r="AD10" s="84"/>
    </row>
    <row r="11" spans="1:30" ht="29.6" customHeight="1">
      <c r="A11" s="188" t="s">
        <v>1</v>
      </c>
      <c r="B11" s="189" t="s">
        <v>36</v>
      </c>
      <c r="C11" s="189" t="s">
        <v>57</v>
      </c>
      <c r="D11" s="189"/>
      <c r="E11" s="189"/>
      <c r="F11" s="190" t="s">
        <v>58</v>
      </c>
      <c r="G11" s="190" t="s">
        <v>23</v>
      </c>
      <c r="H11" s="190"/>
      <c r="I11" s="190"/>
      <c r="J11" s="190" t="s">
        <v>59</v>
      </c>
      <c r="K11" s="190"/>
      <c r="L11" s="191"/>
      <c r="O11" s="86"/>
      <c r="P11" s="1">
        <v>-77</v>
      </c>
      <c r="Q11" s="1">
        <v>0</v>
      </c>
      <c r="R11" s="1">
        <v>0</v>
      </c>
      <c r="S11" s="95"/>
      <c r="T11"/>
      <c r="U11" s="84"/>
      <c r="X11" s="86"/>
      <c r="Y11" s="1">
        <v>-77</v>
      </c>
      <c r="Z11" s="1" t="s">
        <v>172</v>
      </c>
      <c r="AA11" s="112" t="s">
        <v>172</v>
      </c>
      <c r="AB11" s="95"/>
      <c r="AC11"/>
      <c r="AD11" s="84"/>
    </row>
    <row r="12" spans="1:30" ht="22.3" customHeight="1">
      <c r="A12" s="188"/>
      <c r="B12" s="189"/>
      <c r="C12" s="15" t="s">
        <v>24</v>
      </c>
      <c r="D12" s="15" t="s">
        <v>25</v>
      </c>
      <c r="E12" s="15" t="s">
        <v>26</v>
      </c>
      <c r="F12" s="190"/>
      <c r="G12" s="15" t="s">
        <v>27</v>
      </c>
      <c r="H12" s="15" t="s">
        <v>28</v>
      </c>
      <c r="I12" s="15" t="s">
        <v>29</v>
      </c>
      <c r="J12" s="15" t="s">
        <v>27</v>
      </c>
      <c r="K12" s="15" t="s">
        <v>28</v>
      </c>
      <c r="L12" s="16" t="s">
        <v>29</v>
      </c>
      <c r="O12" s="83"/>
      <c r="P12" s="94">
        <v>-76</v>
      </c>
      <c r="Q12" s="94">
        <v>0</v>
      </c>
      <c r="R12" s="94">
        <v>0</v>
      </c>
      <c r="S12" s="92"/>
      <c r="T12" s="94"/>
      <c r="U12" s="82"/>
      <c r="X12" s="83"/>
      <c r="Y12" s="94">
        <v>-76</v>
      </c>
      <c r="Z12" s="94" t="s">
        <v>172</v>
      </c>
      <c r="AA12" s="111" t="s">
        <v>172</v>
      </c>
      <c r="AB12" s="92"/>
      <c r="AC12" s="94"/>
      <c r="AD12" s="82"/>
    </row>
    <row r="13" spans="1:30" ht="17.25" customHeight="1">
      <c r="A13" s="17" t="s">
        <v>60</v>
      </c>
      <c r="B13" s="18">
        <v>156100</v>
      </c>
      <c r="C13" s="19">
        <v>-86.760400000000004</v>
      </c>
      <c r="D13" s="19">
        <v>-85.774000000000001</v>
      </c>
      <c r="E13" s="19">
        <v>-84.149100000000004</v>
      </c>
      <c r="F13" s="34">
        <f>10*LOG(3/((1/10^(C13/10))+(1/10^(D13/10))+(1/10^(E13/10))))</f>
        <v>-85.690490828613051</v>
      </c>
      <c r="G13" s="18">
        <v>0</v>
      </c>
      <c r="H13" s="18">
        <v>0</v>
      </c>
      <c r="I13" s="18">
        <v>0</v>
      </c>
      <c r="J13" s="18">
        <v>0</v>
      </c>
      <c r="K13" s="35">
        <v>3</v>
      </c>
      <c r="L13" s="36">
        <v>4</v>
      </c>
      <c r="M13" s="1" t="s">
        <v>146</v>
      </c>
      <c r="O13" s="88" t="s">
        <v>83</v>
      </c>
      <c r="P13" s="98">
        <v>-80</v>
      </c>
      <c r="Q13" s="97">
        <v>4</v>
      </c>
      <c r="R13" s="98">
        <v>0</v>
      </c>
      <c r="S13" s="96">
        <v>2022</v>
      </c>
      <c r="T13" s="98" t="s">
        <v>166</v>
      </c>
      <c r="U13" s="87" t="s">
        <v>169</v>
      </c>
      <c r="X13" s="88" t="s">
        <v>89</v>
      </c>
      <c r="Y13" s="98">
        <v>-80</v>
      </c>
      <c r="Z13" s="97">
        <v>3</v>
      </c>
      <c r="AA13" s="107">
        <v>0</v>
      </c>
      <c r="AB13" s="95">
        <v>2021</v>
      </c>
      <c r="AC13" s="1" t="s">
        <v>166</v>
      </c>
      <c r="AD13" s="84" t="s">
        <v>167</v>
      </c>
    </row>
    <row r="14" spans="1:30" ht="17.25" customHeight="1">
      <c r="A14" s="17" t="s">
        <v>61</v>
      </c>
      <c r="B14" s="18">
        <v>176300</v>
      </c>
      <c r="C14" s="19">
        <v>-91.927400000000006</v>
      </c>
      <c r="D14" s="19">
        <v>-90.746899999999997</v>
      </c>
      <c r="E14" s="19">
        <v>-88.077699999999993</v>
      </c>
      <c r="F14" s="20">
        <f t="shared" ref="F14:F15" si="1">10*LOG(3/((1/10^(C14/10))+(1/10^(D14/10))+(1/10^(E14/10))))</f>
        <v>-90.529017099827286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1">
        <v>1</v>
      </c>
      <c r="O14" s="86"/>
      <c r="P14" s="1">
        <v>-78</v>
      </c>
      <c r="Q14" s="1">
        <v>1</v>
      </c>
      <c r="R14" s="1">
        <v>0</v>
      </c>
      <c r="S14" s="95"/>
      <c r="T14"/>
      <c r="U14" s="84"/>
      <c r="X14" s="86"/>
      <c r="Y14" s="1">
        <v>-78</v>
      </c>
      <c r="Z14" s="1" t="s">
        <v>172</v>
      </c>
      <c r="AA14" s="112" t="s">
        <v>172</v>
      </c>
      <c r="AB14" s="95"/>
      <c r="AC14"/>
      <c r="AD14" s="84"/>
    </row>
    <row r="15" spans="1:30" ht="17.25" customHeight="1" thickBot="1">
      <c r="A15" s="22" t="s">
        <v>62</v>
      </c>
      <c r="B15" s="23">
        <v>428000</v>
      </c>
      <c r="C15" s="24">
        <v>-100.277</v>
      </c>
      <c r="D15" s="24">
        <v>-100.68600000000001</v>
      </c>
      <c r="E15" s="24">
        <v>-96.838399999999993</v>
      </c>
      <c r="F15" s="25">
        <f t="shared" si="1"/>
        <v>-99.574247679837114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6">
        <v>0</v>
      </c>
      <c r="O15" s="86"/>
      <c r="P15" s="1">
        <v>-77</v>
      </c>
      <c r="Q15" s="1">
        <v>0</v>
      </c>
      <c r="R15" s="1">
        <v>0</v>
      </c>
      <c r="S15" s="95"/>
      <c r="T15"/>
      <c r="U15" s="84"/>
      <c r="X15" s="86"/>
      <c r="Y15" s="1">
        <v>-77</v>
      </c>
      <c r="Z15" s="1" t="s">
        <v>172</v>
      </c>
      <c r="AA15" s="112" t="s">
        <v>172</v>
      </c>
      <c r="AB15" s="95"/>
      <c r="AC15"/>
      <c r="AD15" s="84"/>
    </row>
    <row r="16" spans="1:30" ht="14.6" thickBot="1">
      <c r="O16" s="83"/>
      <c r="P16" s="94">
        <v>-76</v>
      </c>
      <c r="Q16" s="94">
        <v>0</v>
      </c>
      <c r="R16" s="94">
        <v>0</v>
      </c>
      <c r="S16" s="92"/>
      <c r="T16" s="94"/>
      <c r="U16" s="82"/>
      <c r="X16" s="81"/>
      <c r="Y16" s="80">
        <v>-76</v>
      </c>
      <c r="Z16" s="80" t="s">
        <v>172</v>
      </c>
      <c r="AA16" s="104" t="s">
        <v>172</v>
      </c>
      <c r="AB16" s="79"/>
      <c r="AC16" s="80"/>
      <c r="AD16" s="78"/>
    </row>
    <row r="17" spans="1:21" ht="14.6" thickBot="1">
      <c r="O17" s="88" t="s">
        <v>86</v>
      </c>
      <c r="P17" s="98">
        <v>-80</v>
      </c>
      <c r="Q17" s="97">
        <v>3</v>
      </c>
      <c r="R17" s="98">
        <v>0</v>
      </c>
      <c r="S17" s="96">
        <v>2021</v>
      </c>
      <c r="T17" s="98" t="s">
        <v>166</v>
      </c>
      <c r="U17" s="87" t="s">
        <v>170</v>
      </c>
    </row>
    <row r="18" spans="1:21" ht="19.75" customHeight="1">
      <c r="A18" s="185" t="s">
        <v>64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  <c r="O18" s="86"/>
      <c r="P18" s="1">
        <v>-78</v>
      </c>
      <c r="Q18" s="1">
        <v>0</v>
      </c>
      <c r="R18" s="1">
        <v>0</v>
      </c>
      <c r="S18" s="95"/>
      <c r="T18"/>
      <c r="U18" s="84"/>
    </row>
    <row r="19" spans="1:21" ht="29.6" customHeight="1">
      <c r="A19" s="188" t="s">
        <v>1</v>
      </c>
      <c r="B19" s="189" t="s">
        <v>36</v>
      </c>
      <c r="C19" s="189" t="s">
        <v>57</v>
      </c>
      <c r="D19" s="189"/>
      <c r="E19" s="189"/>
      <c r="F19" s="190" t="s">
        <v>58</v>
      </c>
      <c r="G19" s="190" t="s">
        <v>23</v>
      </c>
      <c r="H19" s="190"/>
      <c r="I19" s="190"/>
      <c r="J19" s="190" t="s">
        <v>59</v>
      </c>
      <c r="K19" s="190"/>
      <c r="L19" s="191"/>
      <c r="O19" s="86"/>
      <c r="P19" s="1">
        <v>-77</v>
      </c>
      <c r="Q19" s="1">
        <v>0</v>
      </c>
      <c r="R19" s="1">
        <v>0</v>
      </c>
      <c r="S19" s="95"/>
      <c r="T19"/>
      <c r="U19" s="84"/>
    </row>
    <row r="20" spans="1:21" ht="22.3" customHeight="1">
      <c r="A20" s="188"/>
      <c r="B20" s="189"/>
      <c r="C20" s="15" t="s">
        <v>24</v>
      </c>
      <c r="D20" s="15" t="s">
        <v>25</v>
      </c>
      <c r="E20" s="15" t="s">
        <v>26</v>
      </c>
      <c r="F20" s="190"/>
      <c r="G20" s="15" t="s">
        <v>27</v>
      </c>
      <c r="H20" s="15" t="s">
        <v>28</v>
      </c>
      <c r="I20" s="15" t="s">
        <v>29</v>
      </c>
      <c r="J20" s="15" t="s">
        <v>27</v>
      </c>
      <c r="K20" s="15" t="s">
        <v>28</v>
      </c>
      <c r="L20" s="16" t="s">
        <v>29</v>
      </c>
      <c r="O20" s="83"/>
      <c r="P20" s="94">
        <v>-76</v>
      </c>
      <c r="Q20" s="94">
        <v>0</v>
      </c>
      <c r="R20" s="94">
        <v>0</v>
      </c>
      <c r="S20" s="92"/>
      <c r="T20" s="94"/>
      <c r="U20" s="82"/>
    </row>
    <row r="21" spans="1:21" ht="17.25" customHeight="1">
      <c r="A21" s="17" t="s">
        <v>60</v>
      </c>
      <c r="B21" s="18">
        <v>156100</v>
      </c>
      <c r="C21" s="19">
        <v>-91.362099999999998</v>
      </c>
      <c r="D21" s="19">
        <v>-91.323300000000003</v>
      </c>
      <c r="E21" s="19">
        <v>-87.124099999999999</v>
      </c>
      <c r="F21" s="20">
        <f>10*LOG(3/((1/10^(C21/10))+(1/10^(D21/10))+(1/10^(E21/10))))</f>
        <v>-90.334673396458399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21">
        <v>0</v>
      </c>
      <c r="O21" s="88" t="s">
        <v>88</v>
      </c>
      <c r="P21" s="98">
        <v>-80</v>
      </c>
      <c r="Q21" s="97">
        <v>4</v>
      </c>
      <c r="R21" s="98">
        <v>0</v>
      </c>
      <c r="S21" s="96">
        <v>2021</v>
      </c>
      <c r="T21" s="98" t="s">
        <v>166</v>
      </c>
      <c r="U21" s="87" t="s">
        <v>171</v>
      </c>
    </row>
    <row r="22" spans="1:21" ht="17.25" customHeight="1">
      <c r="A22" s="17" t="s">
        <v>61</v>
      </c>
      <c r="B22" s="18">
        <v>176300</v>
      </c>
      <c r="C22" s="19">
        <v>-92.719899999999996</v>
      </c>
      <c r="D22" s="19">
        <v>-92.939599999999999</v>
      </c>
      <c r="E22" s="19">
        <v>-86.934799999999996</v>
      </c>
      <c r="F22" s="20">
        <f t="shared" ref="F22" si="2">10*LOG(3/((1/10^(C22/10))+(1/10^(D22/10))+(1/10^(E22/10))))</f>
        <v>-91.595735388751905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21">
        <v>0</v>
      </c>
      <c r="O22" s="86"/>
      <c r="P22" s="1">
        <v>-78</v>
      </c>
      <c r="Q22" s="1">
        <v>1</v>
      </c>
      <c r="R22" s="1">
        <v>0</v>
      </c>
      <c r="S22" s="95"/>
      <c r="T22"/>
      <c r="U22" s="84"/>
    </row>
    <row r="23" spans="1:21" ht="17.25" customHeight="1" thickBot="1">
      <c r="A23" s="22" t="s">
        <v>62</v>
      </c>
      <c r="B23" s="23">
        <v>428000</v>
      </c>
      <c r="C23" s="24"/>
      <c r="D23" s="24"/>
      <c r="E23" s="24"/>
      <c r="F23" s="25"/>
      <c r="G23" s="23"/>
      <c r="H23" s="23"/>
      <c r="I23" s="23"/>
      <c r="J23" s="23"/>
      <c r="K23" s="23"/>
      <c r="L23" s="26"/>
      <c r="O23" s="86"/>
      <c r="P23" s="1">
        <v>-77</v>
      </c>
      <c r="Q23" s="1">
        <v>0</v>
      </c>
      <c r="R23" s="1">
        <v>0</v>
      </c>
      <c r="S23" s="95"/>
      <c r="T23"/>
      <c r="U23" s="84"/>
    </row>
    <row r="24" spans="1:21">
      <c r="O24" s="83"/>
      <c r="P24" s="94">
        <v>-76</v>
      </c>
      <c r="Q24" s="94">
        <v>0</v>
      </c>
      <c r="R24" s="94">
        <v>0</v>
      </c>
      <c r="S24" s="92"/>
      <c r="T24" s="94"/>
      <c r="U24" s="82"/>
    </row>
    <row r="25" spans="1:21" ht="14.6" thickBot="1">
      <c r="O25" s="86" t="s">
        <v>89</v>
      </c>
      <c r="P25" s="1">
        <v>-80</v>
      </c>
      <c r="Q25" s="85">
        <v>11</v>
      </c>
      <c r="R25" s="85">
        <v>2</v>
      </c>
      <c r="S25" s="95">
        <v>2021</v>
      </c>
      <c r="T25" s="1" t="s">
        <v>166</v>
      </c>
      <c r="U25" s="84" t="s">
        <v>167</v>
      </c>
    </row>
    <row r="26" spans="1:21" ht="19.75" customHeight="1">
      <c r="A26" s="185" t="s">
        <v>65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O26" s="86"/>
      <c r="P26" s="1">
        <v>-78</v>
      </c>
      <c r="Q26" s="1" t="s">
        <v>172</v>
      </c>
      <c r="R26" s="1" t="s">
        <v>172</v>
      </c>
      <c r="S26" s="95"/>
      <c r="T26"/>
      <c r="U26" s="84"/>
    </row>
    <row r="27" spans="1:21" ht="29.6" customHeight="1">
      <c r="A27" s="188" t="s">
        <v>1</v>
      </c>
      <c r="B27" s="189" t="s">
        <v>36</v>
      </c>
      <c r="C27" s="189" t="s">
        <v>57</v>
      </c>
      <c r="D27" s="189"/>
      <c r="E27" s="189"/>
      <c r="F27" s="190" t="s">
        <v>58</v>
      </c>
      <c r="G27" s="190" t="s">
        <v>23</v>
      </c>
      <c r="H27" s="190"/>
      <c r="I27" s="190"/>
      <c r="J27" s="190" t="s">
        <v>59</v>
      </c>
      <c r="K27" s="190"/>
      <c r="L27" s="191"/>
      <c r="O27" s="86"/>
      <c r="P27" s="1">
        <v>-77</v>
      </c>
      <c r="Q27" s="1" t="s">
        <v>172</v>
      </c>
      <c r="R27" s="1" t="s">
        <v>172</v>
      </c>
      <c r="S27" s="95"/>
      <c r="T27"/>
      <c r="U27" s="84"/>
    </row>
    <row r="28" spans="1:21" ht="22.3" customHeight="1" thickBot="1">
      <c r="A28" s="188"/>
      <c r="B28" s="189"/>
      <c r="C28" s="15" t="s">
        <v>24</v>
      </c>
      <c r="D28" s="15" t="s">
        <v>25</v>
      </c>
      <c r="E28" s="15" t="s">
        <v>26</v>
      </c>
      <c r="F28" s="190"/>
      <c r="G28" s="15" t="s">
        <v>27</v>
      </c>
      <c r="H28" s="15" t="s">
        <v>28</v>
      </c>
      <c r="I28" s="15" t="s">
        <v>29</v>
      </c>
      <c r="J28" s="15" t="s">
        <v>27</v>
      </c>
      <c r="K28" s="15" t="s">
        <v>28</v>
      </c>
      <c r="L28" s="16" t="s">
        <v>29</v>
      </c>
      <c r="O28" s="81"/>
      <c r="P28" s="80">
        <v>-76</v>
      </c>
      <c r="Q28" s="80" t="s">
        <v>172</v>
      </c>
      <c r="R28" s="80" t="s">
        <v>172</v>
      </c>
      <c r="S28" s="79"/>
      <c r="T28" s="80"/>
      <c r="U28" s="78"/>
    </row>
    <row r="29" spans="1:21" ht="17.25" customHeight="1">
      <c r="A29" s="17" t="s">
        <v>60</v>
      </c>
      <c r="B29" s="18">
        <v>156100</v>
      </c>
      <c r="C29" s="19">
        <v>-89.944299999999998</v>
      </c>
      <c r="D29" s="19">
        <v>-89.037400000000005</v>
      </c>
      <c r="E29" s="19">
        <v>-86.645099999999999</v>
      </c>
      <c r="F29" s="34">
        <f>10*LOG(3/((1/10^(C29/10))+(1/10^(D29/10))+(1/10^(E29/10))))</f>
        <v>-88.751219420923661</v>
      </c>
      <c r="G29" s="18">
        <v>0</v>
      </c>
      <c r="H29" s="18">
        <v>0</v>
      </c>
      <c r="I29" s="18">
        <v>0</v>
      </c>
      <c r="J29" s="18">
        <v>1</v>
      </c>
      <c r="K29" s="35">
        <v>2</v>
      </c>
      <c r="L29" s="36">
        <v>4</v>
      </c>
      <c r="M29" s="1" t="s">
        <v>146</v>
      </c>
    </row>
    <row r="30" spans="1:21" ht="17.25" customHeight="1">
      <c r="A30" s="17" t="s">
        <v>61</v>
      </c>
      <c r="B30" s="18">
        <v>176300</v>
      </c>
      <c r="C30" s="19">
        <v>-91.936300000000003</v>
      </c>
      <c r="D30" s="19">
        <v>-91.7667</v>
      </c>
      <c r="E30" s="19">
        <v>-87.720100000000002</v>
      </c>
      <c r="F30" s="20">
        <f t="shared" ref="F30:F31" si="3">10*LOG(3/((1/10^(C30/10))+(1/10^(D30/10))+(1/10^(E30/10))))</f>
        <v>-90.858126980796371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1">
        <v>2</v>
      </c>
    </row>
    <row r="31" spans="1:21" ht="17.25" customHeight="1" thickBot="1">
      <c r="A31" s="22" t="s">
        <v>62</v>
      </c>
      <c r="B31" s="23">
        <v>428000</v>
      </c>
      <c r="C31" s="24">
        <v>-102.976</v>
      </c>
      <c r="D31" s="24">
        <v>-103.22199999999999</v>
      </c>
      <c r="E31" s="24">
        <v>-100.30800000000001</v>
      </c>
      <c r="F31" s="25">
        <f t="shared" si="3"/>
        <v>-102.35332139993984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6">
        <v>0</v>
      </c>
    </row>
    <row r="33" spans="1:14" ht="14.6" thickBot="1"/>
    <row r="34" spans="1:14" ht="19.75" customHeight="1">
      <c r="A34" s="192" t="s">
        <v>66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4"/>
    </row>
    <row r="35" spans="1:14" ht="29.6" customHeight="1">
      <c r="A35" s="188" t="s">
        <v>1</v>
      </c>
      <c r="B35" s="189" t="s">
        <v>36</v>
      </c>
      <c r="C35" s="189" t="s">
        <v>57</v>
      </c>
      <c r="D35" s="189"/>
      <c r="E35" s="189"/>
      <c r="F35" s="190" t="s">
        <v>58</v>
      </c>
      <c r="G35" s="190" t="s">
        <v>23</v>
      </c>
      <c r="H35" s="190"/>
      <c r="I35" s="190"/>
      <c r="J35" s="190" t="s">
        <v>59</v>
      </c>
      <c r="K35" s="190"/>
      <c r="L35" s="191"/>
    </row>
    <row r="36" spans="1:14" ht="22.3" customHeight="1">
      <c r="A36" s="188"/>
      <c r="B36" s="189"/>
      <c r="C36" s="15" t="s">
        <v>24</v>
      </c>
      <c r="D36" s="15" t="s">
        <v>25</v>
      </c>
      <c r="E36" s="15" t="s">
        <v>26</v>
      </c>
      <c r="F36" s="190"/>
      <c r="G36" s="15" t="s">
        <v>27</v>
      </c>
      <c r="H36" s="15" t="s">
        <v>28</v>
      </c>
      <c r="I36" s="15" t="s">
        <v>29</v>
      </c>
      <c r="J36" s="15" t="s">
        <v>27</v>
      </c>
      <c r="K36" s="15" t="s">
        <v>28</v>
      </c>
      <c r="L36" s="16" t="s">
        <v>29</v>
      </c>
    </row>
    <row r="37" spans="1:14" ht="17.25" customHeight="1">
      <c r="A37" s="17" t="s">
        <v>60</v>
      </c>
      <c r="B37" s="18">
        <v>156100</v>
      </c>
      <c r="C37" s="19">
        <v>-89.153999999999996</v>
      </c>
      <c r="D37" s="19">
        <v>-89.154399999999995</v>
      </c>
      <c r="E37" s="19">
        <v>-86.534499999999994</v>
      </c>
      <c r="F37" s="20">
        <f>10*LOG(3/((1/10^(C37/10))+(1/10^(D37/10))+(1/10^(E37/10))))</f>
        <v>-88.443368556609812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21">
        <v>2</v>
      </c>
    </row>
    <row r="38" spans="1:14" ht="17.25" customHeight="1">
      <c r="A38" s="17" t="s">
        <v>61</v>
      </c>
      <c r="B38" s="18">
        <v>176300</v>
      </c>
      <c r="C38" s="19">
        <v>-88.953299999999999</v>
      </c>
      <c r="D38" s="19">
        <v>-89.105400000000003</v>
      </c>
      <c r="E38" s="19">
        <v>-84.446700000000007</v>
      </c>
      <c r="F38" s="34">
        <f t="shared" ref="F38:F39" si="4">10*LOG(3/((1/10^(C38/10))+(1/10^(D38/10))+(1/10^(E38/10))))</f>
        <v>-87.965916382749924</v>
      </c>
      <c r="G38" s="18">
        <v>0</v>
      </c>
      <c r="H38" s="18">
        <v>0</v>
      </c>
      <c r="I38" s="18">
        <v>0</v>
      </c>
      <c r="J38" s="18">
        <v>2</v>
      </c>
      <c r="K38" s="18">
        <v>0</v>
      </c>
      <c r="L38" s="36">
        <v>4</v>
      </c>
      <c r="N38" s="1" t="s">
        <v>146</v>
      </c>
    </row>
    <row r="39" spans="1:14" ht="17.25" customHeight="1" thickBot="1">
      <c r="A39" s="22" t="s">
        <v>62</v>
      </c>
      <c r="B39" s="23">
        <v>428000</v>
      </c>
      <c r="C39" s="24">
        <v>-101.746</v>
      </c>
      <c r="D39" s="24">
        <v>-101.995</v>
      </c>
      <c r="E39" s="24">
        <v>-99.721299999999999</v>
      </c>
      <c r="F39" s="25">
        <f t="shared" si="4"/>
        <v>-101.26647626909968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6">
        <v>0</v>
      </c>
    </row>
    <row r="40" spans="1:14" ht="15.45">
      <c r="A40" s="28"/>
    </row>
    <row r="41" spans="1:14" ht="14.6" thickBot="1"/>
    <row r="42" spans="1:14" ht="19.75" customHeight="1">
      <c r="A42" s="185" t="s">
        <v>67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7"/>
    </row>
    <row r="43" spans="1:14" ht="29.6" customHeight="1">
      <c r="A43" s="188" t="s">
        <v>1</v>
      </c>
      <c r="B43" s="189" t="s">
        <v>36</v>
      </c>
      <c r="C43" s="189" t="s">
        <v>57</v>
      </c>
      <c r="D43" s="189"/>
      <c r="E43" s="189"/>
      <c r="F43" s="190" t="s">
        <v>58</v>
      </c>
      <c r="G43" s="190" t="s">
        <v>23</v>
      </c>
      <c r="H43" s="190"/>
      <c r="I43" s="190"/>
      <c r="J43" s="190" t="s">
        <v>59</v>
      </c>
      <c r="K43" s="190"/>
      <c r="L43" s="191"/>
    </row>
    <row r="44" spans="1:14" ht="22.3" customHeight="1">
      <c r="A44" s="188"/>
      <c r="B44" s="189"/>
      <c r="C44" s="15" t="s">
        <v>24</v>
      </c>
      <c r="D44" s="15" t="s">
        <v>25</v>
      </c>
      <c r="E44" s="15" t="s">
        <v>26</v>
      </c>
      <c r="F44" s="190"/>
      <c r="G44" s="15" t="s">
        <v>27</v>
      </c>
      <c r="H44" s="15" t="s">
        <v>28</v>
      </c>
      <c r="I44" s="15" t="s">
        <v>29</v>
      </c>
      <c r="J44" s="15" t="s">
        <v>27</v>
      </c>
      <c r="K44" s="15" t="s">
        <v>28</v>
      </c>
      <c r="L44" s="16" t="s">
        <v>29</v>
      </c>
    </row>
    <row r="45" spans="1:14" ht="17.25" customHeight="1">
      <c r="A45" s="17" t="s">
        <v>60</v>
      </c>
      <c r="B45" s="18">
        <v>156100</v>
      </c>
      <c r="C45" s="19">
        <v>-92.176599999999993</v>
      </c>
      <c r="D45" s="19">
        <v>-92.174599999999998</v>
      </c>
      <c r="E45" s="19">
        <v>-88.753600000000006</v>
      </c>
      <c r="F45" s="20">
        <f>10*LOG(3/((1/10^(C45/10))+(1/10^(D45/10))+(1/10^(E45/10))))</f>
        <v>-91.304510794655656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21">
        <v>0</v>
      </c>
    </row>
    <row r="46" spans="1:14" ht="17.25" customHeight="1">
      <c r="A46" s="17" t="s">
        <v>61</v>
      </c>
      <c r="B46" s="18">
        <v>176300</v>
      </c>
      <c r="C46" s="19"/>
      <c r="D46" s="19"/>
      <c r="E46" s="19"/>
      <c r="F46" s="20"/>
      <c r="G46" s="18"/>
      <c r="H46" s="18"/>
      <c r="I46" s="18"/>
      <c r="J46" s="18"/>
      <c r="K46" s="18"/>
      <c r="L46" s="21"/>
    </row>
    <row r="47" spans="1:14" ht="17.25" customHeight="1" thickBot="1">
      <c r="A47" s="22" t="s">
        <v>62</v>
      </c>
      <c r="B47" s="23">
        <v>428000</v>
      </c>
      <c r="C47" s="24">
        <v>-97.885300000000001</v>
      </c>
      <c r="D47" s="24">
        <v>-97.529399999999995</v>
      </c>
      <c r="E47" s="24">
        <v>-96.190899999999999</v>
      </c>
      <c r="F47" s="25">
        <f t="shared" ref="F47" si="5">10*LOG(3/((1/10^(C47/10))+(1/10^(D47/10))+(1/10^(E47/10))))</f>
        <v>-97.260937350587142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6">
        <v>0</v>
      </c>
    </row>
    <row r="49" spans="1:13" ht="14.6" thickBot="1"/>
    <row r="50" spans="1:13" ht="19.75" customHeight="1">
      <c r="A50" s="185" t="s">
        <v>68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7"/>
    </row>
    <row r="51" spans="1:13" ht="29.6" customHeight="1">
      <c r="A51" s="188" t="s">
        <v>1</v>
      </c>
      <c r="B51" s="189" t="s">
        <v>36</v>
      </c>
      <c r="C51" s="189" t="s">
        <v>57</v>
      </c>
      <c r="D51" s="189"/>
      <c r="E51" s="189"/>
      <c r="F51" s="190" t="s">
        <v>58</v>
      </c>
      <c r="G51" s="190" t="s">
        <v>23</v>
      </c>
      <c r="H51" s="190"/>
      <c r="I51" s="190"/>
      <c r="J51" s="190" t="s">
        <v>59</v>
      </c>
      <c r="K51" s="190"/>
      <c r="L51" s="191"/>
    </row>
    <row r="52" spans="1:13" ht="22.3" customHeight="1">
      <c r="A52" s="188"/>
      <c r="B52" s="189"/>
      <c r="C52" s="15" t="s">
        <v>24</v>
      </c>
      <c r="D52" s="15" t="s">
        <v>25</v>
      </c>
      <c r="E52" s="15" t="s">
        <v>26</v>
      </c>
      <c r="F52" s="190"/>
      <c r="G52" s="15" t="s">
        <v>27</v>
      </c>
      <c r="H52" s="15" t="s">
        <v>28</v>
      </c>
      <c r="I52" s="15" t="s">
        <v>29</v>
      </c>
      <c r="J52" s="15" t="s">
        <v>27</v>
      </c>
      <c r="K52" s="15" t="s">
        <v>28</v>
      </c>
      <c r="L52" s="16" t="s">
        <v>29</v>
      </c>
    </row>
    <row r="53" spans="1:13" ht="17.25" customHeight="1">
      <c r="A53" s="17" t="s">
        <v>60</v>
      </c>
      <c r="B53" s="18">
        <v>156100</v>
      </c>
      <c r="C53" s="19">
        <v>-86.363799999999998</v>
      </c>
      <c r="D53" s="19">
        <v>-85.984800000000007</v>
      </c>
      <c r="E53" s="19">
        <v>-84.837699999999998</v>
      </c>
      <c r="F53" s="34">
        <f>10*LOG(3/((1/10^(C53/10))+(1/10^(D53/10))+(1/10^(E53/10))))</f>
        <v>-85.775824884028594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36">
        <v>3</v>
      </c>
      <c r="M53" s="1" t="s">
        <v>146</v>
      </c>
    </row>
    <row r="54" spans="1:13" ht="17.25" customHeight="1">
      <c r="A54" s="17" t="s">
        <v>61</v>
      </c>
      <c r="B54" s="18">
        <v>176300</v>
      </c>
      <c r="C54" s="19">
        <v>-89.480099999999993</v>
      </c>
      <c r="D54" s="19">
        <v>-89.241200000000006</v>
      </c>
      <c r="E54" s="19">
        <v>-86.400199999999998</v>
      </c>
      <c r="F54" s="20">
        <f t="shared" ref="F54:F55" si="6">10*LOG(3/((1/10^(C54/10))+(1/10^(D54/10))+(1/10^(E54/10))))</f>
        <v>-88.58016442839228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21">
        <v>0</v>
      </c>
    </row>
    <row r="55" spans="1:13" ht="17.25" customHeight="1" thickBot="1">
      <c r="A55" s="22" t="s">
        <v>62</v>
      </c>
      <c r="B55" s="23">
        <v>428000</v>
      </c>
      <c r="C55" s="24">
        <v>-100.14700000000001</v>
      </c>
      <c r="D55" s="24">
        <v>-100.342</v>
      </c>
      <c r="E55" s="24">
        <v>-97.579499999999996</v>
      </c>
      <c r="F55" s="25">
        <f t="shared" si="6"/>
        <v>-99.524840081297071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6">
        <v>0</v>
      </c>
    </row>
    <row r="57" spans="1:13" ht="14.6" thickBot="1"/>
    <row r="58" spans="1:13" ht="19.75" customHeight="1">
      <c r="A58" s="185" t="s">
        <v>69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7"/>
    </row>
    <row r="59" spans="1:13" ht="29.6" customHeight="1">
      <c r="A59" s="188" t="s">
        <v>1</v>
      </c>
      <c r="B59" s="189" t="s">
        <v>36</v>
      </c>
      <c r="C59" s="189" t="s">
        <v>57</v>
      </c>
      <c r="D59" s="189"/>
      <c r="E59" s="189"/>
      <c r="F59" s="190" t="s">
        <v>58</v>
      </c>
      <c r="G59" s="190" t="s">
        <v>23</v>
      </c>
      <c r="H59" s="190"/>
      <c r="I59" s="190"/>
      <c r="J59" s="190" t="s">
        <v>59</v>
      </c>
      <c r="K59" s="190"/>
      <c r="L59" s="191"/>
    </row>
    <row r="60" spans="1:13" ht="22.3" customHeight="1">
      <c r="A60" s="188"/>
      <c r="B60" s="189"/>
      <c r="C60" s="15" t="s">
        <v>24</v>
      </c>
      <c r="D60" s="15" t="s">
        <v>25</v>
      </c>
      <c r="E60" s="15" t="s">
        <v>26</v>
      </c>
      <c r="F60" s="190"/>
      <c r="G60" s="15" t="s">
        <v>27</v>
      </c>
      <c r="H60" s="15" t="s">
        <v>28</v>
      </c>
      <c r="I60" s="15" t="s">
        <v>29</v>
      </c>
      <c r="J60" s="15" t="s">
        <v>27</v>
      </c>
      <c r="K60" s="15" t="s">
        <v>28</v>
      </c>
      <c r="L60" s="16" t="s">
        <v>29</v>
      </c>
    </row>
    <row r="61" spans="1:13" ht="17.25" customHeight="1">
      <c r="A61" s="17" t="s">
        <v>60</v>
      </c>
      <c r="B61" s="18">
        <v>156100</v>
      </c>
      <c r="C61" s="19">
        <v>-90.101100000000002</v>
      </c>
      <c r="D61" s="19">
        <v>-88.769900000000007</v>
      </c>
      <c r="E61" s="19">
        <v>-86.571299999999994</v>
      </c>
      <c r="F61" s="20">
        <f>10*LOG(3/((1/10^(C61/10))+(1/10^(D61/10))+(1/10^(E61/10))))</f>
        <v>-88.713720754967682</v>
      </c>
      <c r="G61" s="18">
        <v>0</v>
      </c>
      <c r="H61" s="18">
        <v>0</v>
      </c>
      <c r="I61" s="18">
        <v>0</v>
      </c>
      <c r="J61" s="18">
        <v>0</v>
      </c>
      <c r="K61" s="18">
        <v>2</v>
      </c>
      <c r="L61" s="21">
        <v>2</v>
      </c>
    </row>
    <row r="62" spans="1:13" ht="17.25" customHeight="1">
      <c r="A62" s="17" t="s">
        <v>61</v>
      </c>
      <c r="B62" s="18">
        <v>176300</v>
      </c>
      <c r="C62" s="19"/>
      <c r="D62" s="19"/>
      <c r="E62" s="19"/>
      <c r="F62" s="20"/>
      <c r="G62" s="18"/>
      <c r="H62" s="18"/>
      <c r="I62" s="18"/>
      <c r="J62" s="18"/>
      <c r="K62" s="18"/>
      <c r="L62" s="21"/>
    </row>
    <row r="63" spans="1:13" ht="17.25" customHeight="1" thickBot="1">
      <c r="A63" s="22" t="s">
        <v>62</v>
      </c>
      <c r="B63" s="23">
        <v>428000</v>
      </c>
      <c r="C63" s="24">
        <v>-97.856700000000004</v>
      </c>
      <c r="D63" s="24">
        <v>-97.055599999999998</v>
      </c>
      <c r="E63" s="24">
        <v>-96.042400000000001</v>
      </c>
      <c r="F63" s="25">
        <f t="shared" ref="F63" si="7">10*LOG(3/((1/10^(C63/10))+(1/10^(D63/10))+(1/10^(E63/10))))</f>
        <v>-97.047611188438793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6">
        <v>0</v>
      </c>
    </row>
    <row r="65" spans="1:14" ht="14.6" thickBot="1"/>
    <row r="66" spans="1:14" ht="19.75" customHeight="1">
      <c r="A66" s="192" t="s">
        <v>70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4"/>
    </row>
    <row r="67" spans="1:14" ht="29.6" customHeight="1">
      <c r="A67" s="188" t="s">
        <v>1</v>
      </c>
      <c r="B67" s="189" t="s">
        <v>36</v>
      </c>
      <c r="C67" s="189" t="s">
        <v>57</v>
      </c>
      <c r="D67" s="189"/>
      <c r="E67" s="189"/>
      <c r="F67" s="190" t="s">
        <v>58</v>
      </c>
      <c r="G67" s="190" t="s">
        <v>23</v>
      </c>
      <c r="H67" s="190"/>
      <c r="I67" s="190"/>
      <c r="J67" s="190" t="s">
        <v>59</v>
      </c>
      <c r="K67" s="190"/>
      <c r="L67" s="191"/>
    </row>
    <row r="68" spans="1:14" ht="22.3" customHeight="1">
      <c r="A68" s="188"/>
      <c r="B68" s="189"/>
      <c r="C68" s="15" t="s">
        <v>24</v>
      </c>
      <c r="D68" s="15" t="s">
        <v>25</v>
      </c>
      <c r="E68" s="15" t="s">
        <v>26</v>
      </c>
      <c r="F68" s="190"/>
      <c r="G68" s="15" t="s">
        <v>27</v>
      </c>
      <c r="H68" s="15" t="s">
        <v>28</v>
      </c>
      <c r="I68" s="15" t="s">
        <v>29</v>
      </c>
      <c r="J68" s="15" t="s">
        <v>27</v>
      </c>
      <c r="K68" s="15" t="s">
        <v>28</v>
      </c>
      <c r="L68" s="16" t="s">
        <v>29</v>
      </c>
    </row>
    <row r="69" spans="1:14" ht="17.25" customHeight="1">
      <c r="A69" s="17" t="s">
        <v>60</v>
      </c>
      <c r="B69" s="18">
        <v>156100</v>
      </c>
      <c r="C69" s="19">
        <v>-88.534499999999994</v>
      </c>
      <c r="D69" s="19">
        <v>-89.258600000000001</v>
      </c>
      <c r="E69" s="19">
        <v>-85.313699999999997</v>
      </c>
      <c r="F69" s="34">
        <f>10*LOG(3/((1/10^(C69/10))+(1/10^(D69/10))+(1/10^(E69/10))))</f>
        <v>-88.008475599285063</v>
      </c>
      <c r="G69" s="18">
        <v>0</v>
      </c>
      <c r="H69" s="18">
        <v>1</v>
      </c>
      <c r="I69" s="18">
        <v>0</v>
      </c>
      <c r="J69" s="18">
        <v>0</v>
      </c>
      <c r="K69" s="35">
        <v>3</v>
      </c>
      <c r="L69" s="36">
        <v>4</v>
      </c>
      <c r="M69" s="1" t="s">
        <v>146</v>
      </c>
    </row>
    <row r="70" spans="1:14" ht="17.25" customHeight="1">
      <c r="A70" s="17" t="s">
        <v>61</v>
      </c>
      <c r="B70" s="18">
        <v>176300</v>
      </c>
      <c r="C70" s="19">
        <v>-92.724500000000006</v>
      </c>
      <c r="D70" s="19">
        <v>-92.542699999999996</v>
      </c>
      <c r="E70" s="19">
        <v>-88.711200000000005</v>
      </c>
      <c r="F70" s="20">
        <f t="shared" ref="F70:F71" si="8">10*LOG(3/((1/10^(C70/10))+(1/10^(D70/10))+(1/10^(E70/10))))</f>
        <v>-91.674842946045402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21">
        <v>2</v>
      </c>
    </row>
    <row r="71" spans="1:14" ht="17.25" customHeight="1" thickBot="1">
      <c r="A71" s="22" t="s">
        <v>62</v>
      </c>
      <c r="B71" s="23">
        <v>428000</v>
      </c>
      <c r="C71" s="24">
        <v>-99.351900000000001</v>
      </c>
      <c r="D71" s="24">
        <v>-99.159000000000006</v>
      </c>
      <c r="E71" s="24">
        <v>-97.719700000000003</v>
      </c>
      <c r="F71" s="25">
        <f t="shared" si="8"/>
        <v>-98.802111922011562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6">
        <v>0</v>
      </c>
    </row>
    <row r="73" spans="1:14" ht="14.6" thickBot="1"/>
    <row r="74" spans="1:14" ht="19.75" customHeight="1">
      <c r="A74" s="185" t="s">
        <v>71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7"/>
    </row>
    <row r="75" spans="1:14" ht="29.6" customHeight="1">
      <c r="A75" s="188" t="s">
        <v>1</v>
      </c>
      <c r="B75" s="189" t="s">
        <v>36</v>
      </c>
      <c r="C75" s="189" t="s">
        <v>57</v>
      </c>
      <c r="D75" s="189"/>
      <c r="E75" s="189"/>
      <c r="F75" s="190" t="s">
        <v>58</v>
      </c>
      <c r="G75" s="190" t="s">
        <v>23</v>
      </c>
      <c r="H75" s="190"/>
      <c r="I75" s="190"/>
      <c r="J75" s="190" t="s">
        <v>59</v>
      </c>
      <c r="K75" s="190"/>
      <c r="L75" s="191"/>
    </row>
    <row r="76" spans="1:14" ht="22.3" customHeight="1">
      <c r="A76" s="188"/>
      <c r="B76" s="189"/>
      <c r="C76" s="15" t="s">
        <v>24</v>
      </c>
      <c r="D76" s="15" t="s">
        <v>25</v>
      </c>
      <c r="E76" s="15" t="s">
        <v>26</v>
      </c>
      <c r="F76" s="190"/>
      <c r="G76" s="15" t="s">
        <v>27</v>
      </c>
      <c r="H76" s="15" t="s">
        <v>28</v>
      </c>
      <c r="I76" s="15" t="s">
        <v>29</v>
      </c>
      <c r="J76" s="15" t="s">
        <v>27</v>
      </c>
      <c r="K76" s="15" t="s">
        <v>28</v>
      </c>
      <c r="L76" s="16" t="s">
        <v>29</v>
      </c>
    </row>
    <row r="77" spans="1:14" ht="17.25" customHeight="1">
      <c r="A77" s="17" t="s">
        <v>60</v>
      </c>
      <c r="B77" s="18">
        <v>156100</v>
      </c>
      <c r="C77" s="19">
        <v>-87.132000000000005</v>
      </c>
      <c r="D77" s="19">
        <v>-87.227000000000004</v>
      </c>
      <c r="E77" s="19">
        <v>-82.289299999999997</v>
      </c>
      <c r="F77" s="34">
        <f>10*LOG(3/((1/10^(C77/10))+(1/10^(D77/10))+(1/10^(E77/10))))</f>
        <v>-86.071478902761669</v>
      </c>
      <c r="G77" s="18">
        <v>0</v>
      </c>
      <c r="H77" s="18">
        <v>0</v>
      </c>
      <c r="I77" s="35">
        <v>2</v>
      </c>
      <c r="J77" s="18">
        <v>0</v>
      </c>
      <c r="K77" s="18">
        <v>2</v>
      </c>
      <c r="L77" s="36">
        <v>11</v>
      </c>
      <c r="M77" s="1" t="s">
        <v>146</v>
      </c>
    </row>
    <row r="78" spans="1:14" ht="17.25" customHeight="1">
      <c r="A78" s="17" t="s">
        <v>61</v>
      </c>
      <c r="B78" s="18">
        <v>176300</v>
      </c>
      <c r="C78" s="19">
        <v>-90.845399999999998</v>
      </c>
      <c r="D78" s="19">
        <v>-91.700500000000005</v>
      </c>
      <c r="E78" s="19">
        <v>-86.686099999999996</v>
      </c>
      <c r="F78" s="20">
        <f t="shared" ref="F78:F79" si="9">10*LOG(3/((1/10^(C78/10))+(1/10^(D78/10))+(1/10^(E78/10))))</f>
        <v>-90.226232310598334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36">
        <v>3</v>
      </c>
      <c r="N78" s="1" t="s">
        <v>146</v>
      </c>
    </row>
    <row r="79" spans="1:14" ht="17.25" customHeight="1" thickBot="1">
      <c r="A79" s="22" t="s">
        <v>62</v>
      </c>
      <c r="B79" s="23">
        <v>428000</v>
      </c>
      <c r="C79" s="24">
        <v>-100.039</v>
      </c>
      <c r="D79" s="24">
        <v>-100.072</v>
      </c>
      <c r="E79" s="24">
        <v>-98.118499999999997</v>
      </c>
      <c r="F79" s="25">
        <f t="shared" si="9"/>
        <v>-99.500641467905439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6">
        <v>0</v>
      </c>
    </row>
    <row r="81" spans="1:12" ht="14.6" thickBot="1"/>
    <row r="82" spans="1:12" ht="19.75" customHeight="1">
      <c r="A82" s="185" t="s">
        <v>72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7"/>
    </row>
    <row r="83" spans="1:12" ht="29.6" customHeight="1">
      <c r="A83" s="188" t="s">
        <v>1</v>
      </c>
      <c r="B83" s="189" t="s">
        <v>36</v>
      </c>
      <c r="C83" s="189" t="s">
        <v>57</v>
      </c>
      <c r="D83" s="189"/>
      <c r="E83" s="189"/>
      <c r="F83" s="190" t="s">
        <v>58</v>
      </c>
      <c r="G83" s="190" t="s">
        <v>23</v>
      </c>
      <c r="H83" s="190"/>
      <c r="I83" s="190"/>
      <c r="J83" s="190" t="s">
        <v>59</v>
      </c>
      <c r="K83" s="190"/>
      <c r="L83" s="191"/>
    </row>
    <row r="84" spans="1:12" ht="22.3" customHeight="1">
      <c r="A84" s="188"/>
      <c r="B84" s="189"/>
      <c r="C84" s="15" t="s">
        <v>24</v>
      </c>
      <c r="D84" s="15" t="s">
        <v>25</v>
      </c>
      <c r="E84" s="15" t="s">
        <v>26</v>
      </c>
      <c r="F84" s="190"/>
      <c r="G84" s="15" t="s">
        <v>27</v>
      </c>
      <c r="H84" s="15" t="s">
        <v>28</v>
      </c>
      <c r="I84" s="15" t="s">
        <v>29</v>
      </c>
      <c r="J84" s="15" t="s">
        <v>27</v>
      </c>
      <c r="K84" s="15" t="s">
        <v>28</v>
      </c>
      <c r="L84" s="16" t="s">
        <v>29</v>
      </c>
    </row>
    <row r="85" spans="1:12" ht="17.25" customHeight="1">
      <c r="A85" s="17" t="s">
        <v>60</v>
      </c>
      <c r="B85" s="18">
        <v>156100</v>
      </c>
      <c r="C85" s="19">
        <v>-89.166499999999999</v>
      </c>
      <c r="D85" s="19">
        <v>-89.902199999999993</v>
      </c>
      <c r="E85" s="19">
        <v>-88.057299999999998</v>
      </c>
      <c r="F85" s="20">
        <f>10*LOG(3/((1/10^(C85/10))+(1/10^(D85/10))+(1/10^(E85/10))))</f>
        <v>-89.107030280554113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21">
        <v>0</v>
      </c>
    </row>
    <row r="86" spans="1:12" ht="17.25" customHeight="1">
      <c r="A86" s="17" t="s">
        <v>61</v>
      </c>
      <c r="B86" s="18">
        <v>176300</v>
      </c>
      <c r="C86" s="19">
        <v>-92.295000000000002</v>
      </c>
      <c r="D86" s="19">
        <v>-92.571600000000004</v>
      </c>
      <c r="E86" s="19">
        <v>-88.711200000000005</v>
      </c>
      <c r="F86" s="20">
        <f t="shared" ref="F86:F87" si="10">10*LOG(3/((1/10^(C86/10))+(1/10^(D86/10))+(1/10^(E86/10))))</f>
        <v>-91.509972155869889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21">
        <v>0</v>
      </c>
    </row>
    <row r="87" spans="1:12" ht="17.25" customHeight="1" thickBot="1">
      <c r="A87" s="22" t="s">
        <v>62</v>
      </c>
      <c r="B87" s="23">
        <v>428000</v>
      </c>
      <c r="C87" s="24">
        <v>-100.197</v>
      </c>
      <c r="D87" s="24">
        <v>-100.334</v>
      </c>
      <c r="E87" s="24">
        <v>-98.126999999999995</v>
      </c>
      <c r="F87" s="25">
        <f t="shared" si="10"/>
        <v>-99.663024538431301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6">
        <v>0</v>
      </c>
    </row>
    <row r="89" spans="1:12" ht="14.6" thickBot="1"/>
    <row r="90" spans="1:12" ht="19.75" customHeight="1">
      <c r="A90" s="185" t="s">
        <v>73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7"/>
    </row>
    <row r="91" spans="1:12" ht="29.6" customHeight="1">
      <c r="A91" s="188" t="s">
        <v>1</v>
      </c>
      <c r="B91" s="189" t="s">
        <v>36</v>
      </c>
      <c r="C91" s="189" t="s">
        <v>57</v>
      </c>
      <c r="D91" s="189"/>
      <c r="E91" s="189"/>
      <c r="F91" s="190" t="s">
        <v>58</v>
      </c>
      <c r="G91" s="190" t="s">
        <v>23</v>
      </c>
      <c r="H91" s="190"/>
      <c r="I91" s="190"/>
      <c r="J91" s="190" t="s">
        <v>59</v>
      </c>
      <c r="K91" s="190"/>
      <c r="L91" s="191"/>
    </row>
    <row r="92" spans="1:12" ht="22.3" customHeight="1">
      <c r="A92" s="188"/>
      <c r="B92" s="189"/>
      <c r="C92" s="15" t="s">
        <v>24</v>
      </c>
      <c r="D92" s="15" t="s">
        <v>25</v>
      </c>
      <c r="E92" s="15" t="s">
        <v>26</v>
      </c>
      <c r="F92" s="190"/>
      <c r="G92" s="15" t="s">
        <v>27</v>
      </c>
      <c r="H92" s="15" t="s">
        <v>28</v>
      </c>
      <c r="I92" s="15" t="s">
        <v>29</v>
      </c>
      <c r="J92" s="15" t="s">
        <v>27</v>
      </c>
      <c r="K92" s="15" t="s">
        <v>28</v>
      </c>
      <c r="L92" s="16" t="s">
        <v>29</v>
      </c>
    </row>
    <row r="93" spans="1:12" ht="17.25" customHeight="1">
      <c r="A93" s="17" t="s">
        <v>60</v>
      </c>
      <c r="B93" s="18">
        <v>156100</v>
      </c>
      <c r="C93" s="19">
        <v>-89.689800000000005</v>
      </c>
      <c r="D93" s="19">
        <v>-89.9696</v>
      </c>
      <c r="E93" s="19">
        <v>-88.074700000000007</v>
      </c>
      <c r="F93" s="20">
        <f>10*LOG(3/((1/10^(C93/10))+(1/10^(D93/10))+(1/10^(E93/10))))</f>
        <v>-89.321342903315113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21">
        <v>0</v>
      </c>
    </row>
    <row r="94" spans="1:12" ht="17.25" customHeight="1">
      <c r="A94" s="17" t="s">
        <v>61</v>
      </c>
      <c r="B94" s="18">
        <v>176300</v>
      </c>
      <c r="C94" s="19"/>
      <c r="D94" s="19"/>
      <c r="E94" s="19"/>
      <c r="F94" s="20"/>
      <c r="G94" s="18"/>
      <c r="H94" s="18"/>
      <c r="I94" s="18"/>
      <c r="J94" s="18"/>
      <c r="K94" s="18"/>
      <c r="L94" s="21"/>
    </row>
    <row r="95" spans="1:12" ht="17.25" customHeight="1" thickBot="1">
      <c r="A95" s="22" t="s">
        <v>62</v>
      </c>
      <c r="B95" s="23">
        <v>428000</v>
      </c>
      <c r="C95" s="24"/>
      <c r="D95" s="24"/>
      <c r="E95" s="24"/>
      <c r="F95" s="25"/>
      <c r="G95" s="23"/>
      <c r="H95" s="23"/>
      <c r="I95" s="23"/>
      <c r="J95" s="23"/>
      <c r="K95" s="23"/>
      <c r="L95" s="26"/>
    </row>
    <row r="97" spans="1:12" ht="14.6" thickBot="1"/>
    <row r="98" spans="1:12" ht="19.75" customHeight="1">
      <c r="A98" s="185" t="s">
        <v>74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7"/>
    </row>
    <row r="99" spans="1:12" ht="29.6" customHeight="1">
      <c r="A99" s="188" t="s">
        <v>1</v>
      </c>
      <c r="B99" s="189" t="s">
        <v>36</v>
      </c>
      <c r="C99" s="189" t="s">
        <v>57</v>
      </c>
      <c r="D99" s="189"/>
      <c r="E99" s="189"/>
      <c r="F99" s="190" t="s">
        <v>58</v>
      </c>
      <c r="G99" s="190" t="s">
        <v>23</v>
      </c>
      <c r="H99" s="190"/>
      <c r="I99" s="190"/>
      <c r="J99" s="190" t="s">
        <v>59</v>
      </c>
      <c r="K99" s="190"/>
      <c r="L99" s="191"/>
    </row>
    <row r="100" spans="1:12" ht="22.3" customHeight="1">
      <c r="A100" s="188"/>
      <c r="B100" s="189"/>
      <c r="C100" s="15" t="s">
        <v>24</v>
      </c>
      <c r="D100" s="15" t="s">
        <v>25</v>
      </c>
      <c r="E100" s="15" t="s">
        <v>26</v>
      </c>
      <c r="F100" s="190"/>
      <c r="G100" s="15" t="s">
        <v>27</v>
      </c>
      <c r="H100" s="15" t="s">
        <v>28</v>
      </c>
      <c r="I100" s="15" t="s">
        <v>29</v>
      </c>
      <c r="J100" s="15" t="s">
        <v>27</v>
      </c>
      <c r="K100" s="15" t="s">
        <v>28</v>
      </c>
      <c r="L100" s="16" t="s">
        <v>29</v>
      </c>
    </row>
    <row r="101" spans="1:12" ht="17.25" customHeight="1">
      <c r="A101" s="17" t="s">
        <v>60</v>
      </c>
      <c r="B101" s="18">
        <v>156100</v>
      </c>
      <c r="C101" s="19">
        <v>-92.787199999999999</v>
      </c>
      <c r="D101" s="19">
        <v>-91.860699999999994</v>
      </c>
      <c r="E101" s="19">
        <v>-89.169700000000006</v>
      </c>
      <c r="F101" s="20">
        <f>10*LOG(3/((1/10^(C101/10))+(1/10^(D101/10))+(1/10^(E101/10))))</f>
        <v>-91.523595229959213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21">
        <v>0</v>
      </c>
    </row>
    <row r="102" spans="1:12" ht="17.25" customHeight="1">
      <c r="A102" s="17" t="s">
        <v>61</v>
      </c>
      <c r="B102" s="18">
        <v>176300</v>
      </c>
      <c r="C102" s="19">
        <v>-93.645499999999998</v>
      </c>
      <c r="D102" s="19">
        <v>-93.401200000000003</v>
      </c>
      <c r="E102" s="19">
        <v>-89.306799999999996</v>
      </c>
      <c r="F102" s="20">
        <f t="shared" ref="F102" si="11">10*LOG(3/((1/10^(C102/10))+(1/10^(D102/10))+(1/10^(E102/10))))</f>
        <v>-92.517057446072428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21">
        <v>0</v>
      </c>
    </row>
    <row r="103" spans="1:12" ht="17.25" customHeight="1" thickBot="1">
      <c r="A103" s="22" t="s">
        <v>62</v>
      </c>
      <c r="B103" s="23">
        <v>428000</v>
      </c>
      <c r="C103" s="24"/>
      <c r="D103" s="24"/>
      <c r="E103" s="24"/>
      <c r="F103" s="25"/>
      <c r="G103" s="23"/>
      <c r="H103" s="23"/>
      <c r="I103" s="23"/>
      <c r="J103" s="23"/>
      <c r="K103" s="23"/>
      <c r="L103" s="26"/>
    </row>
    <row r="105" spans="1:12" ht="14.6" thickBot="1"/>
    <row r="106" spans="1:12" ht="19.75" customHeight="1">
      <c r="A106" s="185" t="s">
        <v>75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7"/>
    </row>
    <row r="107" spans="1:12" ht="29.6" customHeight="1">
      <c r="A107" s="188" t="s">
        <v>1</v>
      </c>
      <c r="B107" s="189" t="s">
        <v>36</v>
      </c>
      <c r="C107" s="189" t="s">
        <v>57</v>
      </c>
      <c r="D107" s="189"/>
      <c r="E107" s="189"/>
      <c r="F107" s="190" t="s">
        <v>58</v>
      </c>
      <c r="G107" s="190" t="s">
        <v>23</v>
      </c>
      <c r="H107" s="190"/>
      <c r="I107" s="190"/>
      <c r="J107" s="190" t="s">
        <v>59</v>
      </c>
      <c r="K107" s="190"/>
      <c r="L107" s="191"/>
    </row>
    <row r="108" spans="1:12" ht="22.3" customHeight="1">
      <c r="A108" s="188"/>
      <c r="B108" s="189"/>
      <c r="C108" s="15" t="s">
        <v>24</v>
      </c>
      <c r="D108" s="15" t="s">
        <v>25</v>
      </c>
      <c r="E108" s="15" t="s">
        <v>26</v>
      </c>
      <c r="F108" s="190"/>
      <c r="G108" s="15" t="s">
        <v>27</v>
      </c>
      <c r="H108" s="15" t="s">
        <v>28</v>
      </c>
      <c r="I108" s="15" t="s">
        <v>29</v>
      </c>
      <c r="J108" s="15" t="s">
        <v>27</v>
      </c>
      <c r="K108" s="15" t="s">
        <v>28</v>
      </c>
      <c r="L108" s="16" t="s">
        <v>29</v>
      </c>
    </row>
    <row r="109" spans="1:12" ht="17.25" customHeight="1">
      <c r="A109" s="17" t="s">
        <v>60</v>
      </c>
      <c r="B109" s="18">
        <v>156100</v>
      </c>
      <c r="C109" s="19">
        <v>-89.1477</v>
      </c>
      <c r="D109" s="19">
        <v>-89.579800000000006</v>
      </c>
      <c r="E109" s="19">
        <v>-86</v>
      </c>
      <c r="F109" s="20">
        <f>10*LOG(3/((1/10^(C109/10))+(1/10^(D109/10))+(1/10^(E109/10))))</f>
        <v>-88.507877519018137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21">
        <v>1</v>
      </c>
    </row>
    <row r="110" spans="1:12" ht="17.25" customHeight="1">
      <c r="A110" s="17" t="s">
        <v>61</v>
      </c>
      <c r="B110" s="18">
        <v>176300</v>
      </c>
      <c r="C110" s="19">
        <v>-92.1297</v>
      </c>
      <c r="D110" s="19">
        <v>-92.335400000000007</v>
      </c>
      <c r="E110" s="19">
        <v>-88.141300000000001</v>
      </c>
      <c r="F110" s="20">
        <f t="shared" ref="F110" si="12">10*LOG(3/((1/10^(C110/10))+(1/10^(D110/10))+(1/10^(E110/10))))</f>
        <v>-91.246026241331634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21">
        <v>0</v>
      </c>
    </row>
    <row r="111" spans="1:12" ht="17.25" customHeight="1" thickBot="1">
      <c r="A111" s="22" t="s">
        <v>62</v>
      </c>
      <c r="B111" s="23">
        <v>428000</v>
      </c>
      <c r="C111" s="24"/>
      <c r="D111" s="24"/>
      <c r="E111" s="24"/>
      <c r="F111" s="25"/>
      <c r="G111" s="23"/>
      <c r="H111" s="23"/>
      <c r="I111" s="23"/>
      <c r="J111" s="23"/>
      <c r="K111" s="23"/>
      <c r="L111" s="26"/>
    </row>
    <row r="113" spans="1:12" ht="14.6" thickBot="1"/>
    <row r="114" spans="1:12" ht="19.75" customHeight="1">
      <c r="A114" s="185" t="s">
        <v>76</v>
      </c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7"/>
    </row>
    <row r="115" spans="1:12" ht="29.6" customHeight="1">
      <c r="A115" s="188" t="s">
        <v>1</v>
      </c>
      <c r="B115" s="189" t="s">
        <v>36</v>
      </c>
      <c r="C115" s="189" t="s">
        <v>57</v>
      </c>
      <c r="D115" s="189"/>
      <c r="E115" s="189"/>
      <c r="F115" s="190" t="s">
        <v>58</v>
      </c>
      <c r="G115" s="190" t="s">
        <v>23</v>
      </c>
      <c r="H115" s="190"/>
      <c r="I115" s="190"/>
      <c r="J115" s="190" t="s">
        <v>59</v>
      </c>
      <c r="K115" s="190"/>
      <c r="L115" s="191"/>
    </row>
    <row r="116" spans="1:12" ht="22.3" customHeight="1">
      <c r="A116" s="188"/>
      <c r="B116" s="189"/>
      <c r="C116" s="15" t="s">
        <v>24</v>
      </c>
      <c r="D116" s="15" t="s">
        <v>25</v>
      </c>
      <c r="E116" s="15" t="s">
        <v>26</v>
      </c>
      <c r="F116" s="190"/>
      <c r="G116" s="15" t="s">
        <v>27</v>
      </c>
      <c r="H116" s="15" t="s">
        <v>28</v>
      </c>
      <c r="I116" s="15" t="s">
        <v>29</v>
      </c>
      <c r="J116" s="15" t="s">
        <v>27</v>
      </c>
      <c r="K116" s="15" t="s">
        <v>28</v>
      </c>
      <c r="L116" s="16" t="s">
        <v>29</v>
      </c>
    </row>
    <row r="117" spans="1:12" ht="17.25" customHeight="1">
      <c r="A117" s="17" t="s">
        <v>60</v>
      </c>
      <c r="B117" s="18">
        <v>156100</v>
      </c>
      <c r="C117" s="19"/>
      <c r="D117" s="19"/>
      <c r="E117" s="19"/>
      <c r="F117" s="20"/>
      <c r="G117" s="18"/>
      <c r="H117" s="18"/>
      <c r="I117" s="18"/>
      <c r="J117" s="18"/>
      <c r="K117" s="18"/>
      <c r="L117" s="21"/>
    </row>
    <row r="118" spans="1:12" ht="17.25" customHeight="1">
      <c r="A118" s="17" t="s">
        <v>61</v>
      </c>
      <c r="B118" s="18">
        <v>176300</v>
      </c>
      <c r="C118" s="19">
        <v>-93.866699999999994</v>
      </c>
      <c r="D118" s="19">
        <v>-93.477500000000006</v>
      </c>
      <c r="E118" s="19">
        <v>-88.531999999999996</v>
      </c>
      <c r="F118" s="20">
        <f t="shared" ref="F118:F119" si="13">10*LOG(3/((1/10^(C118/10))+(1/10^(D118/10))+(1/10^(E118/10))))</f>
        <v>-92.533616952666208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21">
        <v>0</v>
      </c>
    </row>
    <row r="119" spans="1:12" ht="17.25" customHeight="1" thickBot="1">
      <c r="A119" s="22" t="s">
        <v>62</v>
      </c>
      <c r="B119" s="23">
        <v>428000</v>
      </c>
      <c r="C119" s="24">
        <v>-102.04300000000001</v>
      </c>
      <c r="D119" s="24">
        <v>-101.869</v>
      </c>
      <c r="E119" s="24">
        <v>-99.360799999999998</v>
      </c>
      <c r="F119" s="25">
        <f t="shared" si="13"/>
        <v>-101.25112569730248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6">
        <v>0</v>
      </c>
    </row>
    <row r="121" spans="1:12" ht="14.6" thickBot="1"/>
    <row r="122" spans="1:12" ht="15.45">
      <c r="A122" s="185" t="s">
        <v>150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7"/>
    </row>
    <row r="123" spans="1:12" ht="15">
      <c r="A123" s="188" t="s">
        <v>108</v>
      </c>
      <c r="B123" s="189" t="s">
        <v>109</v>
      </c>
      <c r="C123" s="189" t="s">
        <v>151</v>
      </c>
      <c r="D123" s="189"/>
      <c r="E123" s="189"/>
      <c r="F123" s="190" t="s">
        <v>152</v>
      </c>
      <c r="G123" s="190" t="s">
        <v>112</v>
      </c>
      <c r="H123" s="190"/>
      <c r="I123" s="190"/>
      <c r="J123" s="190" t="s">
        <v>113</v>
      </c>
      <c r="K123" s="190"/>
      <c r="L123" s="191"/>
    </row>
    <row r="124" spans="1:12">
      <c r="A124" s="188"/>
      <c r="B124" s="189"/>
      <c r="C124" s="15" t="s">
        <v>27</v>
      </c>
      <c r="D124" s="15" t="s">
        <v>28</v>
      </c>
      <c r="E124" s="15" t="s">
        <v>29</v>
      </c>
      <c r="F124" s="190"/>
      <c r="G124" s="15" t="s">
        <v>27</v>
      </c>
      <c r="H124" s="15" t="s">
        <v>28</v>
      </c>
      <c r="I124" s="15" t="s">
        <v>29</v>
      </c>
      <c r="J124" s="15" t="s">
        <v>27</v>
      </c>
      <c r="K124" s="15" t="s">
        <v>28</v>
      </c>
      <c r="L124" s="16" t="s">
        <v>29</v>
      </c>
    </row>
    <row r="125" spans="1:12">
      <c r="A125" s="17" t="s">
        <v>114</v>
      </c>
      <c r="B125" s="18">
        <v>156100</v>
      </c>
      <c r="C125" s="19"/>
      <c r="D125" s="19"/>
      <c r="E125" s="19"/>
      <c r="F125" s="20"/>
      <c r="G125" s="18"/>
      <c r="H125" s="18"/>
      <c r="I125" s="18"/>
      <c r="J125" s="18"/>
      <c r="K125" s="18"/>
      <c r="L125" s="21"/>
    </row>
    <row r="126" spans="1:12">
      <c r="A126" s="17" t="s">
        <v>115</v>
      </c>
      <c r="B126" s="18">
        <v>176300</v>
      </c>
      <c r="C126" s="19">
        <v>-88.303899999999999</v>
      </c>
      <c r="D126" s="19">
        <v>-88.725099999999998</v>
      </c>
      <c r="E126" s="19">
        <v>-86.573800000000006</v>
      </c>
      <c r="F126" s="20">
        <v>-87.962588805374494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21">
        <v>0</v>
      </c>
    </row>
    <row r="127" spans="1:12" ht="14.6" thickBot="1">
      <c r="A127" s="22" t="s">
        <v>116</v>
      </c>
      <c r="B127" s="23">
        <v>428000</v>
      </c>
      <c r="C127" s="24">
        <v>-100.684</v>
      </c>
      <c r="D127" s="24">
        <v>-100.408</v>
      </c>
      <c r="E127" s="24">
        <v>-98.331699999999998</v>
      </c>
      <c r="F127" s="25">
        <v>-99.927173630433941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6">
        <v>0</v>
      </c>
    </row>
    <row r="129" spans="1:12" ht="14.6" thickBo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.45">
      <c r="A130" s="185" t="s">
        <v>153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7"/>
    </row>
    <row r="131" spans="1:12" ht="15">
      <c r="A131" s="188" t="s">
        <v>108</v>
      </c>
      <c r="B131" s="189" t="s">
        <v>109</v>
      </c>
      <c r="C131" s="189" t="s">
        <v>151</v>
      </c>
      <c r="D131" s="189"/>
      <c r="E131" s="189"/>
      <c r="F131" s="190" t="s">
        <v>152</v>
      </c>
      <c r="G131" s="190" t="s">
        <v>112</v>
      </c>
      <c r="H131" s="190"/>
      <c r="I131" s="190"/>
      <c r="J131" s="190" t="s">
        <v>113</v>
      </c>
      <c r="K131" s="190"/>
      <c r="L131" s="191"/>
    </row>
    <row r="132" spans="1:12">
      <c r="A132" s="188"/>
      <c r="B132" s="189"/>
      <c r="C132" s="15" t="s">
        <v>27</v>
      </c>
      <c r="D132" s="15" t="s">
        <v>28</v>
      </c>
      <c r="E132" s="15" t="s">
        <v>29</v>
      </c>
      <c r="F132" s="190"/>
      <c r="G132" s="15" t="s">
        <v>27</v>
      </c>
      <c r="H132" s="15" t="s">
        <v>28</v>
      </c>
      <c r="I132" s="15" t="s">
        <v>29</v>
      </c>
      <c r="J132" s="15" t="s">
        <v>27</v>
      </c>
      <c r="K132" s="15" t="s">
        <v>28</v>
      </c>
      <c r="L132" s="16" t="s">
        <v>29</v>
      </c>
    </row>
    <row r="133" spans="1:12">
      <c r="A133" s="17" t="s">
        <v>114</v>
      </c>
      <c r="B133" s="18">
        <v>156100</v>
      </c>
      <c r="C133" s="19"/>
      <c r="D133" s="19"/>
      <c r="E133" s="19"/>
      <c r="F133" s="20"/>
      <c r="G133" s="18"/>
      <c r="H133" s="18"/>
      <c r="I133" s="18"/>
      <c r="J133" s="18"/>
      <c r="K133" s="18"/>
      <c r="L133" s="21"/>
    </row>
    <row r="134" spans="1:12">
      <c r="A134" s="17" t="s">
        <v>115</v>
      </c>
      <c r="B134" s="18">
        <v>176300</v>
      </c>
      <c r="C134" s="19">
        <v>-87.668000000000006</v>
      </c>
      <c r="D134" s="19">
        <v>-90.179900000000004</v>
      </c>
      <c r="E134" s="19">
        <v>-87.519000000000005</v>
      </c>
      <c r="F134" s="20">
        <v>-88.636442337279419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21">
        <v>0</v>
      </c>
    </row>
    <row r="135" spans="1:12" ht="14.6" thickBot="1">
      <c r="A135" s="22" t="s">
        <v>116</v>
      </c>
      <c r="B135" s="23">
        <v>428000</v>
      </c>
      <c r="C135" s="24">
        <v>-97.777100000000004</v>
      </c>
      <c r="D135" s="24">
        <v>-98.141099999999994</v>
      </c>
      <c r="E135" s="24">
        <v>-96.246899999999997</v>
      </c>
      <c r="F135" s="25">
        <v>-97.462655836795761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6">
        <v>0</v>
      </c>
    </row>
    <row r="137" spans="1:12" ht="14.6" thickBo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5.45">
      <c r="A138" s="185" t="s">
        <v>154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7"/>
    </row>
    <row r="139" spans="1:12" ht="15">
      <c r="A139" s="188" t="s">
        <v>108</v>
      </c>
      <c r="B139" s="189" t="s">
        <v>109</v>
      </c>
      <c r="C139" s="189" t="s">
        <v>151</v>
      </c>
      <c r="D139" s="189"/>
      <c r="E139" s="189"/>
      <c r="F139" s="190" t="s">
        <v>152</v>
      </c>
      <c r="G139" s="190" t="s">
        <v>112</v>
      </c>
      <c r="H139" s="190"/>
      <c r="I139" s="190"/>
      <c r="J139" s="190" t="s">
        <v>113</v>
      </c>
      <c r="K139" s="190"/>
      <c r="L139" s="191"/>
    </row>
    <row r="140" spans="1:12">
      <c r="A140" s="188"/>
      <c r="B140" s="189"/>
      <c r="C140" s="15" t="s">
        <v>27</v>
      </c>
      <c r="D140" s="15" t="s">
        <v>28</v>
      </c>
      <c r="E140" s="15" t="s">
        <v>29</v>
      </c>
      <c r="F140" s="190"/>
      <c r="G140" s="15" t="s">
        <v>27</v>
      </c>
      <c r="H140" s="15" t="s">
        <v>28</v>
      </c>
      <c r="I140" s="15" t="s">
        <v>29</v>
      </c>
      <c r="J140" s="15" t="s">
        <v>27</v>
      </c>
      <c r="K140" s="15" t="s">
        <v>28</v>
      </c>
      <c r="L140" s="16" t="s">
        <v>29</v>
      </c>
    </row>
    <row r="141" spans="1:12">
      <c r="A141" s="17" t="s">
        <v>114</v>
      </c>
      <c r="B141" s="18">
        <v>156100</v>
      </c>
      <c r="C141" s="19"/>
      <c r="D141" s="19"/>
      <c r="E141" s="19"/>
      <c r="F141" s="20"/>
      <c r="G141" s="18"/>
      <c r="H141" s="18"/>
      <c r="I141" s="18"/>
      <c r="J141" s="18"/>
      <c r="K141" s="18"/>
      <c r="L141" s="21"/>
    </row>
    <row r="142" spans="1:12">
      <c r="A142" s="17" t="s">
        <v>115</v>
      </c>
      <c r="B142" s="18">
        <v>176300</v>
      </c>
      <c r="C142" s="19">
        <v>-90.503600000000006</v>
      </c>
      <c r="D142" s="19">
        <v>-91.674000000000007</v>
      </c>
      <c r="E142" s="19">
        <v>-87.488600000000005</v>
      </c>
      <c r="F142" s="20">
        <v>-90.217536380602695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21">
        <v>0</v>
      </c>
    </row>
    <row r="143" spans="1:12" ht="14.6" thickBot="1">
      <c r="A143" s="22" t="s">
        <v>116</v>
      </c>
      <c r="B143" s="23">
        <v>428000</v>
      </c>
      <c r="C143" s="24"/>
      <c r="D143" s="24"/>
      <c r="E143" s="24"/>
      <c r="F143" s="25"/>
      <c r="G143" s="23"/>
      <c r="H143" s="23"/>
      <c r="I143" s="23"/>
      <c r="J143" s="23"/>
      <c r="K143" s="23"/>
      <c r="L143" s="26"/>
    </row>
    <row r="145" spans="1:12" ht="14.6" thickBo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5.45">
      <c r="A146" s="185" t="s">
        <v>155</v>
      </c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7"/>
    </row>
    <row r="147" spans="1:12" ht="15">
      <c r="A147" s="188" t="s">
        <v>108</v>
      </c>
      <c r="B147" s="189" t="s">
        <v>109</v>
      </c>
      <c r="C147" s="189" t="s">
        <v>151</v>
      </c>
      <c r="D147" s="189"/>
      <c r="E147" s="189"/>
      <c r="F147" s="190" t="s">
        <v>152</v>
      </c>
      <c r="G147" s="190" t="s">
        <v>112</v>
      </c>
      <c r="H147" s="190"/>
      <c r="I147" s="190"/>
      <c r="J147" s="190" t="s">
        <v>113</v>
      </c>
      <c r="K147" s="190"/>
      <c r="L147" s="191"/>
    </row>
    <row r="148" spans="1:12">
      <c r="A148" s="188"/>
      <c r="B148" s="189"/>
      <c r="C148" s="15" t="s">
        <v>27</v>
      </c>
      <c r="D148" s="15" t="s">
        <v>28</v>
      </c>
      <c r="E148" s="15" t="s">
        <v>29</v>
      </c>
      <c r="F148" s="190"/>
      <c r="G148" s="15" t="s">
        <v>27</v>
      </c>
      <c r="H148" s="15" t="s">
        <v>28</v>
      </c>
      <c r="I148" s="15" t="s">
        <v>29</v>
      </c>
      <c r="J148" s="15" t="s">
        <v>27</v>
      </c>
      <c r="K148" s="15" t="s">
        <v>28</v>
      </c>
      <c r="L148" s="16" t="s">
        <v>29</v>
      </c>
    </row>
    <row r="149" spans="1:12">
      <c r="A149" s="17" t="s">
        <v>114</v>
      </c>
      <c r="B149" s="18">
        <v>156100</v>
      </c>
      <c r="C149" s="19"/>
      <c r="D149" s="19"/>
      <c r="E149" s="19"/>
      <c r="F149" s="20"/>
      <c r="G149" s="18"/>
      <c r="H149" s="18"/>
      <c r="I149" s="18"/>
      <c r="J149" s="18"/>
      <c r="K149" s="18"/>
      <c r="L149" s="21"/>
    </row>
    <row r="150" spans="1:12">
      <c r="A150" s="17" t="s">
        <v>115</v>
      </c>
      <c r="B150" s="18">
        <v>176300</v>
      </c>
      <c r="C150" s="19"/>
      <c r="D150" s="19"/>
      <c r="E150" s="19"/>
      <c r="F150" s="20"/>
      <c r="G150" s="18"/>
      <c r="H150" s="18"/>
      <c r="I150" s="18"/>
      <c r="J150" s="18"/>
      <c r="K150" s="18"/>
      <c r="L150" s="21"/>
    </row>
    <row r="151" spans="1:12" ht="14.6" thickBot="1">
      <c r="A151" s="22" t="s">
        <v>116</v>
      </c>
      <c r="B151" s="23">
        <v>428000</v>
      </c>
      <c r="C151" s="24">
        <v>-101.086</v>
      </c>
      <c r="D151" s="24">
        <v>-101.348</v>
      </c>
      <c r="E151" s="24">
        <v>-99.584900000000005</v>
      </c>
      <c r="F151" s="25">
        <v>-100.73950846575079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6">
        <v>0</v>
      </c>
    </row>
    <row r="153" spans="1:12" ht="14.6" thickBo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5.45">
      <c r="A154" s="185" t="s">
        <v>156</v>
      </c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7"/>
    </row>
    <row r="155" spans="1:12" ht="15">
      <c r="A155" s="188" t="s">
        <v>108</v>
      </c>
      <c r="B155" s="189" t="s">
        <v>109</v>
      </c>
      <c r="C155" s="189" t="s">
        <v>151</v>
      </c>
      <c r="D155" s="189"/>
      <c r="E155" s="189"/>
      <c r="F155" s="190" t="s">
        <v>152</v>
      </c>
      <c r="G155" s="190" t="s">
        <v>112</v>
      </c>
      <c r="H155" s="190"/>
      <c r="I155" s="190"/>
      <c r="J155" s="190" t="s">
        <v>113</v>
      </c>
      <c r="K155" s="190"/>
      <c r="L155" s="191"/>
    </row>
    <row r="156" spans="1:12">
      <c r="A156" s="188"/>
      <c r="B156" s="189"/>
      <c r="C156" s="15" t="s">
        <v>27</v>
      </c>
      <c r="D156" s="15" t="s">
        <v>28</v>
      </c>
      <c r="E156" s="15" t="s">
        <v>29</v>
      </c>
      <c r="F156" s="190"/>
      <c r="G156" s="15" t="s">
        <v>27</v>
      </c>
      <c r="H156" s="15" t="s">
        <v>28</v>
      </c>
      <c r="I156" s="15" t="s">
        <v>29</v>
      </c>
      <c r="J156" s="15" t="s">
        <v>27</v>
      </c>
      <c r="K156" s="15" t="s">
        <v>28</v>
      </c>
      <c r="L156" s="16" t="s">
        <v>29</v>
      </c>
    </row>
    <row r="157" spans="1:12">
      <c r="A157" s="17" t="s">
        <v>114</v>
      </c>
      <c r="B157" s="18">
        <v>156100</v>
      </c>
      <c r="C157" s="19"/>
      <c r="D157" s="19"/>
      <c r="E157" s="19"/>
      <c r="F157" s="20"/>
      <c r="G157" s="18"/>
      <c r="H157" s="18"/>
      <c r="I157" s="18"/>
      <c r="J157" s="18"/>
      <c r="K157" s="18"/>
      <c r="L157" s="21"/>
    </row>
    <row r="158" spans="1:12">
      <c r="A158" s="17" t="s">
        <v>115</v>
      </c>
      <c r="B158" s="18">
        <v>176300</v>
      </c>
      <c r="C158" s="19"/>
      <c r="D158" s="19"/>
      <c r="E158" s="19"/>
      <c r="F158" s="20"/>
      <c r="G158" s="18"/>
      <c r="H158" s="18"/>
      <c r="I158" s="18"/>
      <c r="J158" s="18"/>
      <c r="K158" s="18"/>
      <c r="L158" s="21"/>
    </row>
    <row r="159" spans="1:12" ht="14.6" thickBot="1">
      <c r="A159" s="22" t="s">
        <v>116</v>
      </c>
      <c r="B159" s="23">
        <v>428000</v>
      </c>
      <c r="C159" s="24">
        <v>-101.58799999999999</v>
      </c>
      <c r="D159" s="24">
        <v>-101.20399999999999</v>
      </c>
      <c r="E159" s="24">
        <v>-100.145</v>
      </c>
      <c r="F159" s="25">
        <v>-101.02076099592898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6">
        <v>0</v>
      </c>
    </row>
  </sheetData>
  <mergeCells count="146">
    <mergeCell ref="J131:L131"/>
    <mergeCell ref="P3:R3"/>
    <mergeCell ref="S3:U3"/>
    <mergeCell ref="O2:U2"/>
    <mergeCell ref="AB3:AD3"/>
    <mergeCell ref="Y3:AA3"/>
    <mergeCell ref="X2:AD2"/>
    <mergeCell ref="J155:L155"/>
    <mergeCell ref="A138:L138"/>
    <mergeCell ref="A139:A140"/>
    <mergeCell ref="B139:B140"/>
    <mergeCell ref="C139:E139"/>
    <mergeCell ref="F139:F140"/>
    <mergeCell ref="G139:I139"/>
    <mergeCell ref="J139:L139"/>
    <mergeCell ref="A146:L146"/>
    <mergeCell ref="A147:A148"/>
    <mergeCell ref="B147:B148"/>
    <mergeCell ref="C147:E147"/>
    <mergeCell ref="F147:F148"/>
    <mergeCell ref="G147:I147"/>
    <mergeCell ref="J147:L147"/>
    <mergeCell ref="A122:L122"/>
    <mergeCell ref="A123:A124"/>
    <mergeCell ref="A154:L154"/>
    <mergeCell ref="A155:A156"/>
    <mergeCell ref="B155:B156"/>
    <mergeCell ref="C155:E155"/>
    <mergeCell ref="F155:F156"/>
    <mergeCell ref="G155:I155"/>
    <mergeCell ref="A114:L114"/>
    <mergeCell ref="A115:A116"/>
    <mergeCell ref="B115:B116"/>
    <mergeCell ref="C115:E115"/>
    <mergeCell ref="F115:F116"/>
    <mergeCell ref="G115:I115"/>
    <mergeCell ref="J115:L115"/>
    <mergeCell ref="B123:B124"/>
    <mergeCell ref="C123:E123"/>
    <mergeCell ref="F123:F124"/>
    <mergeCell ref="G123:I123"/>
    <mergeCell ref="J123:L123"/>
    <mergeCell ref="A130:L130"/>
    <mergeCell ref="A131:A132"/>
    <mergeCell ref="B131:B132"/>
    <mergeCell ref="C131:E131"/>
    <mergeCell ref="F131:F132"/>
    <mergeCell ref="G131:I131"/>
    <mergeCell ref="A106:L106"/>
    <mergeCell ref="A107:A108"/>
    <mergeCell ref="B107:B108"/>
    <mergeCell ref="C107:E107"/>
    <mergeCell ref="F107:F108"/>
    <mergeCell ref="G107:I107"/>
    <mergeCell ref="J107:L107"/>
    <mergeCell ref="A98:L98"/>
    <mergeCell ref="A99:A100"/>
    <mergeCell ref="B99:B100"/>
    <mergeCell ref="C99:E99"/>
    <mergeCell ref="F99:F100"/>
    <mergeCell ref="G99:I99"/>
    <mergeCell ref="J99:L99"/>
    <mergeCell ref="A90:L90"/>
    <mergeCell ref="A91:A92"/>
    <mergeCell ref="B91:B92"/>
    <mergeCell ref="C91:E91"/>
    <mergeCell ref="F91:F92"/>
    <mergeCell ref="G91:I91"/>
    <mergeCell ref="J91:L91"/>
    <mergeCell ref="A82:L82"/>
    <mergeCell ref="A83:A84"/>
    <mergeCell ref="B83:B84"/>
    <mergeCell ref="C83:E83"/>
    <mergeCell ref="F83:F84"/>
    <mergeCell ref="G83:I83"/>
    <mergeCell ref="J83:L83"/>
    <mergeCell ref="A74:L74"/>
    <mergeCell ref="A75:A76"/>
    <mergeCell ref="B75:B76"/>
    <mergeCell ref="C75:E75"/>
    <mergeCell ref="F75:F76"/>
    <mergeCell ref="G75:I75"/>
    <mergeCell ref="J75:L75"/>
    <mergeCell ref="A66:L66"/>
    <mergeCell ref="A67:A68"/>
    <mergeCell ref="B67:B68"/>
    <mergeCell ref="C67:E67"/>
    <mergeCell ref="F67:F68"/>
    <mergeCell ref="G67:I67"/>
    <mergeCell ref="J67:L67"/>
    <mergeCell ref="A58:L58"/>
    <mergeCell ref="A59:A60"/>
    <mergeCell ref="B59:B60"/>
    <mergeCell ref="C59:E59"/>
    <mergeCell ref="F59:F60"/>
    <mergeCell ref="G59:I59"/>
    <mergeCell ref="J59:L59"/>
    <mergeCell ref="A50:L50"/>
    <mergeCell ref="A51:A52"/>
    <mergeCell ref="B51:B52"/>
    <mergeCell ref="C51:E51"/>
    <mergeCell ref="F51:F52"/>
    <mergeCell ref="G51:I51"/>
    <mergeCell ref="J51:L51"/>
    <mergeCell ref="A42:L42"/>
    <mergeCell ref="A43:A44"/>
    <mergeCell ref="B43:B44"/>
    <mergeCell ref="C43:E43"/>
    <mergeCell ref="F43:F44"/>
    <mergeCell ref="G43:I43"/>
    <mergeCell ref="J43:L43"/>
    <mergeCell ref="A34:L34"/>
    <mergeCell ref="A35:A36"/>
    <mergeCell ref="B35:B36"/>
    <mergeCell ref="C35:E35"/>
    <mergeCell ref="F35:F36"/>
    <mergeCell ref="G35:I35"/>
    <mergeCell ref="J35:L35"/>
    <mergeCell ref="A26:L26"/>
    <mergeCell ref="A27:A28"/>
    <mergeCell ref="B27:B28"/>
    <mergeCell ref="C27:E27"/>
    <mergeCell ref="F27:F28"/>
    <mergeCell ref="G27:I27"/>
    <mergeCell ref="J27:L27"/>
    <mergeCell ref="A18:L18"/>
    <mergeCell ref="A19:A20"/>
    <mergeCell ref="B19:B20"/>
    <mergeCell ref="C19:E19"/>
    <mergeCell ref="F19:F20"/>
    <mergeCell ref="G19:I19"/>
    <mergeCell ref="J19:L19"/>
    <mergeCell ref="A2:L2"/>
    <mergeCell ref="A3:A4"/>
    <mergeCell ref="B3:B4"/>
    <mergeCell ref="C3:E3"/>
    <mergeCell ref="F3:F4"/>
    <mergeCell ref="G3:I3"/>
    <mergeCell ref="J3:L3"/>
    <mergeCell ref="A10:L10"/>
    <mergeCell ref="A11:A12"/>
    <mergeCell ref="B11:B12"/>
    <mergeCell ref="C11:E11"/>
    <mergeCell ref="F11:F12"/>
    <mergeCell ref="G11:I11"/>
    <mergeCell ref="J11:L1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7E7D-287E-482A-812B-7089B6708282}">
  <dimension ref="A1:T23"/>
  <sheetViews>
    <sheetView topLeftCell="E1" zoomScale="115" zoomScaleNormal="115" workbookViewId="0">
      <selection activeCell="B26" sqref="B26"/>
    </sheetView>
  </sheetViews>
  <sheetFormatPr defaultColWidth="9" defaultRowHeight="14.15"/>
  <cols>
    <col min="1" max="1" width="21" style="46" customWidth="1"/>
    <col min="2" max="2" width="14.5" style="46" customWidth="1"/>
    <col min="3" max="5" width="9.5" style="46" customWidth="1"/>
    <col min="6" max="6" width="14.92578125" style="46" customWidth="1"/>
    <col min="7" max="12" width="8.640625" style="46" customWidth="1"/>
    <col min="13" max="16384" width="9" style="46"/>
  </cols>
  <sheetData>
    <row r="1" spans="1:20" ht="14.6" thickBot="1">
      <c r="A1" s="57" t="s">
        <v>177</v>
      </c>
    </row>
    <row r="2" spans="1:20" ht="19.75" customHeight="1">
      <c r="A2" s="202" t="s">
        <v>211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  <c r="N2" s="211" t="s">
        <v>180</v>
      </c>
      <c r="O2" s="212"/>
      <c r="P2" s="212"/>
      <c r="Q2" s="212"/>
      <c r="R2" s="212"/>
      <c r="S2" s="212"/>
      <c r="T2" s="213"/>
    </row>
    <row r="3" spans="1:20" ht="29.7" customHeight="1">
      <c r="A3" s="205" t="s">
        <v>108</v>
      </c>
      <c r="B3" s="206" t="s">
        <v>109</v>
      </c>
      <c r="C3" s="206" t="s">
        <v>110</v>
      </c>
      <c r="D3" s="206"/>
      <c r="E3" s="206"/>
      <c r="F3" s="207" t="s">
        <v>111</v>
      </c>
      <c r="G3" s="207" t="s">
        <v>112</v>
      </c>
      <c r="H3" s="207"/>
      <c r="I3" s="207"/>
      <c r="J3" s="207" t="s">
        <v>113</v>
      </c>
      <c r="K3" s="207"/>
      <c r="L3" s="208"/>
      <c r="N3" s="76"/>
      <c r="O3" s="209" t="s">
        <v>157</v>
      </c>
      <c r="P3" s="209"/>
      <c r="Q3" s="209"/>
      <c r="R3" s="209" t="s">
        <v>158</v>
      </c>
      <c r="S3" s="209"/>
      <c r="T3" s="210"/>
    </row>
    <row r="4" spans="1:20" ht="22.3" customHeight="1">
      <c r="A4" s="205"/>
      <c r="B4" s="206"/>
      <c r="C4" s="47" t="s">
        <v>27</v>
      </c>
      <c r="D4" s="47" t="s">
        <v>28</v>
      </c>
      <c r="E4" s="47" t="s">
        <v>29</v>
      </c>
      <c r="F4" s="207"/>
      <c r="G4" s="47" t="s">
        <v>27</v>
      </c>
      <c r="H4" s="47" t="s">
        <v>28</v>
      </c>
      <c r="I4" s="47" t="s">
        <v>29</v>
      </c>
      <c r="J4" s="47" t="s">
        <v>27</v>
      </c>
      <c r="K4" s="47" t="s">
        <v>28</v>
      </c>
      <c r="L4" s="48" t="s">
        <v>29</v>
      </c>
      <c r="N4" s="105" t="s">
        <v>159</v>
      </c>
      <c r="O4" s="102" t="s">
        <v>160</v>
      </c>
      <c r="P4" s="102" t="s">
        <v>161</v>
      </c>
      <c r="Q4" s="102" t="s">
        <v>162</v>
      </c>
      <c r="R4" s="102" t="s">
        <v>163</v>
      </c>
      <c r="S4" s="102" t="s">
        <v>164</v>
      </c>
      <c r="T4" s="77" t="s">
        <v>165</v>
      </c>
    </row>
    <row r="5" spans="1:20" ht="17.25" customHeight="1">
      <c r="A5" s="49" t="s">
        <v>114</v>
      </c>
      <c r="B5" s="50">
        <v>156100</v>
      </c>
      <c r="C5" s="51">
        <v>-93.1</v>
      </c>
      <c r="D5" s="51">
        <v>-92.12</v>
      </c>
      <c r="E5" s="51">
        <v>-89.45</v>
      </c>
      <c r="F5" s="52">
        <f>10*LOG(3/((1/10^(C5/10))+(1/10^(D5/10))+(1/10^(E5/10))))</f>
        <v>-91.81088903128726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3">
        <v>0</v>
      </c>
      <c r="N5" s="76" t="s">
        <v>107</v>
      </c>
      <c r="O5" s="103">
        <v>-80</v>
      </c>
      <c r="P5" s="103">
        <v>0</v>
      </c>
      <c r="Q5" s="103">
        <v>0</v>
      </c>
      <c r="R5" s="158">
        <v>2020</v>
      </c>
      <c r="S5" s="103" t="s">
        <v>166</v>
      </c>
      <c r="T5" s="114" t="s">
        <v>178</v>
      </c>
    </row>
    <row r="6" spans="1:20" ht="17.25" customHeight="1">
      <c r="A6" s="49" t="s">
        <v>115</v>
      </c>
      <c r="B6" s="50">
        <v>176300</v>
      </c>
      <c r="C6" s="54"/>
      <c r="D6" s="54"/>
      <c r="E6" s="54"/>
      <c r="F6" s="52">
        <f t="shared" ref="F6:F7" si="0">10*LOG(3/((1/10^(C6/10))+(1/10^(D6/10))+(1/10^(E6/10))))</f>
        <v>0</v>
      </c>
      <c r="G6" s="55"/>
      <c r="H6" s="55"/>
      <c r="I6" s="55"/>
      <c r="J6" s="55"/>
      <c r="K6" s="55"/>
      <c r="L6" s="56"/>
      <c r="N6" s="76" t="s">
        <v>81</v>
      </c>
      <c r="O6" s="103">
        <v>-80</v>
      </c>
      <c r="P6" s="103">
        <v>0</v>
      </c>
      <c r="Q6" s="103">
        <v>0</v>
      </c>
      <c r="R6" s="103">
        <v>2022</v>
      </c>
      <c r="S6" s="103" t="s">
        <v>166</v>
      </c>
      <c r="T6" s="115" t="s">
        <v>170</v>
      </c>
    </row>
    <row r="7" spans="1:20" ht="17.25" customHeight="1" thickBot="1">
      <c r="A7" s="58" t="s">
        <v>116</v>
      </c>
      <c r="B7" s="59">
        <v>428000</v>
      </c>
      <c r="C7" s="60"/>
      <c r="D7" s="60"/>
      <c r="E7" s="60"/>
      <c r="F7" s="61">
        <f t="shared" si="0"/>
        <v>0</v>
      </c>
      <c r="G7" s="62"/>
      <c r="H7" s="62"/>
      <c r="I7" s="62"/>
      <c r="J7" s="62"/>
      <c r="K7" s="62"/>
      <c r="L7" s="63"/>
      <c r="N7" s="116" t="s">
        <v>82</v>
      </c>
      <c r="O7" s="117">
        <v>-80</v>
      </c>
      <c r="P7" s="117">
        <v>0</v>
      </c>
      <c r="Q7" s="117">
        <v>0</v>
      </c>
      <c r="R7" s="117">
        <v>2022</v>
      </c>
      <c r="S7" s="117" t="s">
        <v>166</v>
      </c>
      <c r="T7" s="118" t="s">
        <v>179</v>
      </c>
    </row>
    <row r="9" spans="1:20" ht="14.6" thickBot="1"/>
    <row r="10" spans="1:20" ht="19.75" customHeight="1">
      <c r="A10" s="202" t="s">
        <v>81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4"/>
    </row>
    <row r="11" spans="1:20" ht="29.7" customHeight="1">
      <c r="A11" s="205" t="s">
        <v>108</v>
      </c>
      <c r="B11" s="206" t="s">
        <v>109</v>
      </c>
      <c r="C11" s="206" t="s">
        <v>110</v>
      </c>
      <c r="D11" s="206"/>
      <c r="E11" s="206"/>
      <c r="F11" s="207" t="s">
        <v>111</v>
      </c>
      <c r="G11" s="207" t="s">
        <v>112</v>
      </c>
      <c r="H11" s="207"/>
      <c r="I11" s="207"/>
      <c r="J11" s="207" t="s">
        <v>113</v>
      </c>
      <c r="K11" s="207"/>
      <c r="L11" s="208"/>
    </row>
    <row r="12" spans="1:20" ht="22.3" customHeight="1">
      <c r="A12" s="205"/>
      <c r="B12" s="206"/>
      <c r="C12" s="47" t="s">
        <v>27</v>
      </c>
      <c r="D12" s="47" t="s">
        <v>28</v>
      </c>
      <c r="E12" s="47" t="s">
        <v>29</v>
      </c>
      <c r="F12" s="207"/>
      <c r="G12" s="47" t="s">
        <v>27</v>
      </c>
      <c r="H12" s="47" t="s">
        <v>28</v>
      </c>
      <c r="I12" s="47" t="s">
        <v>29</v>
      </c>
      <c r="J12" s="47" t="s">
        <v>27</v>
      </c>
      <c r="K12" s="47" t="s">
        <v>28</v>
      </c>
      <c r="L12" s="48" t="s">
        <v>29</v>
      </c>
    </row>
    <row r="13" spans="1:20" ht="17.25" customHeight="1">
      <c r="A13" s="49" t="s">
        <v>114</v>
      </c>
      <c r="B13" s="50">
        <v>156100</v>
      </c>
      <c r="C13" s="51">
        <v>-89.34</v>
      </c>
      <c r="D13" s="51">
        <v>-88.26</v>
      </c>
      <c r="E13" s="51">
        <v>-86.78</v>
      </c>
      <c r="F13" s="52">
        <f>10*LOG(3/((1/10^(C13/10))+(1/10^(D13/10))+(1/10^(E13/10))))</f>
        <v>-88.250644051706857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3">
        <v>0</v>
      </c>
    </row>
    <row r="14" spans="1:20" ht="17.25" customHeight="1">
      <c r="A14" s="49" t="s">
        <v>115</v>
      </c>
      <c r="B14" s="50">
        <v>176300</v>
      </c>
      <c r="C14" s="54"/>
      <c r="D14" s="54"/>
      <c r="E14" s="54"/>
      <c r="F14" s="52">
        <f t="shared" ref="F14:F15" si="1">10*LOG(3/((1/10^(C14/10))+(1/10^(D14/10))+(1/10^(E14/10))))</f>
        <v>0</v>
      </c>
      <c r="G14" s="55"/>
      <c r="H14" s="55"/>
      <c r="I14" s="55"/>
      <c r="J14" s="55"/>
      <c r="K14" s="55"/>
      <c r="L14" s="56"/>
    </row>
    <row r="15" spans="1:20" ht="17.25" customHeight="1" thickBot="1">
      <c r="A15" s="58" t="s">
        <v>116</v>
      </c>
      <c r="B15" s="59">
        <v>428000</v>
      </c>
      <c r="C15" s="60"/>
      <c r="D15" s="60"/>
      <c r="E15" s="60"/>
      <c r="F15" s="61">
        <f t="shared" si="1"/>
        <v>0</v>
      </c>
      <c r="G15" s="62"/>
      <c r="H15" s="62"/>
      <c r="I15" s="62"/>
      <c r="J15" s="62"/>
      <c r="K15" s="62"/>
      <c r="L15" s="63"/>
    </row>
    <row r="17" spans="1:12" ht="14.6" thickBot="1"/>
    <row r="18" spans="1:12" ht="19.75" customHeight="1">
      <c r="A18" s="202" t="s">
        <v>82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4"/>
    </row>
    <row r="19" spans="1:12" ht="29.7" customHeight="1">
      <c r="A19" s="205" t="s">
        <v>108</v>
      </c>
      <c r="B19" s="206" t="s">
        <v>109</v>
      </c>
      <c r="C19" s="206" t="s">
        <v>110</v>
      </c>
      <c r="D19" s="206"/>
      <c r="E19" s="206"/>
      <c r="F19" s="207" t="s">
        <v>111</v>
      </c>
      <c r="G19" s="207" t="s">
        <v>112</v>
      </c>
      <c r="H19" s="207"/>
      <c r="I19" s="207"/>
      <c r="J19" s="207" t="s">
        <v>113</v>
      </c>
      <c r="K19" s="207"/>
      <c r="L19" s="208"/>
    </row>
    <row r="20" spans="1:12" ht="22.3" customHeight="1">
      <c r="A20" s="205"/>
      <c r="B20" s="206"/>
      <c r="C20" s="47" t="s">
        <v>27</v>
      </c>
      <c r="D20" s="47" t="s">
        <v>28</v>
      </c>
      <c r="E20" s="47" t="s">
        <v>29</v>
      </c>
      <c r="F20" s="207"/>
      <c r="G20" s="47" t="s">
        <v>27</v>
      </c>
      <c r="H20" s="47" t="s">
        <v>28</v>
      </c>
      <c r="I20" s="47" t="s">
        <v>29</v>
      </c>
      <c r="J20" s="47" t="s">
        <v>27</v>
      </c>
      <c r="K20" s="47" t="s">
        <v>28</v>
      </c>
      <c r="L20" s="48" t="s">
        <v>29</v>
      </c>
    </row>
    <row r="21" spans="1:12" ht="17.25" customHeight="1">
      <c r="A21" s="49" t="s">
        <v>114</v>
      </c>
      <c r="B21" s="50">
        <v>156100</v>
      </c>
      <c r="C21" s="51">
        <v>-89.21</v>
      </c>
      <c r="D21" s="51">
        <v>-89.35</v>
      </c>
      <c r="E21" s="51">
        <v>-87.26</v>
      </c>
      <c r="F21" s="52">
        <f>10*LOG(3/((1/10^(C21/10))+(1/10^(D21/10))+(1/10^(E21/10))))</f>
        <v>-88.705566806199442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3">
        <v>0</v>
      </c>
    </row>
    <row r="22" spans="1:12" ht="17.25" customHeight="1">
      <c r="A22" s="49" t="s">
        <v>115</v>
      </c>
      <c r="B22" s="50">
        <v>176300</v>
      </c>
      <c r="C22" s="54"/>
      <c r="D22" s="54"/>
      <c r="E22" s="54"/>
      <c r="F22" s="52">
        <f t="shared" ref="F22:F23" si="2">10*LOG(3/((1/10^(C22/10))+(1/10^(D22/10))+(1/10^(E22/10))))</f>
        <v>0</v>
      </c>
      <c r="G22" s="55"/>
      <c r="H22" s="55"/>
      <c r="I22" s="55"/>
      <c r="J22" s="55"/>
      <c r="K22" s="55"/>
      <c r="L22" s="56"/>
    </row>
    <row r="23" spans="1:12" ht="17.25" customHeight="1" thickBot="1">
      <c r="A23" s="58" t="s">
        <v>116</v>
      </c>
      <c r="B23" s="59">
        <v>428000</v>
      </c>
      <c r="C23" s="60"/>
      <c r="D23" s="60"/>
      <c r="E23" s="60"/>
      <c r="F23" s="61">
        <f t="shared" si="2"/>
        <v>0</v>
      </c>
      <c r="G23" s="62"/>
      <c r="H23" s="62"/>
      <c r="I23" s="62"/>
      <c r="J23" s="62"/>
      <c r="K23" s="62"/>
      <c r="L23" s="63"/>
    </row>
  </sheetData>
  <mergeCells count="24">
    <mergeCell ref="O3:Q3"/>
    <mergeCell ref="R3:T3"/>
    <mergeCell ref="N2:T2"/>
    <mergeCell ref="A2:L2"/>
    <mergeCell ref="A3:A4"/>
    <mergeCell ref="B3:B4"/>
    <mergeCell ref="C3:E3"/>
    <mergeCell ref="F3:F4"/>
    <mergeCell ref="G3:I3"/>
    <mergeCell ref="J3:L3"/>
    <mergeCell ref="A10:L10"/>
    <mergeCell ref="A11:A12"/>
    <mergeCell ref="B11:B12"/>
    <mergeCell ref="C11:E11"/>
    <mergeCell ref="F11:F12"/>
    <mergeCell ref="G11:I11"/>
    <mergeCell ref="J11:L11"/>
    <mergeCell ref="A18:L18"/>
    <mergeCell ref="A19:A20"/>
    <mergeCell ref="B19:B20"/>
    <mergeCell ref="C19:E19"/>
    <mergeCell ref="F19:F20"/>
    <mergeCell ref="G19:I19"/>
    <mergeCell ref="J19:L19"/>
  </mergeCells>
  <phoneticPr fontId="1" type="noConversion"/>
  <pageMargins left="0.7" right="0.7" top="0.75" bottom="0.75" header="0.3" footer="0.3"/>
  <pageSetup paperSize="9" orientation="portrait" horizontalDpi="1200" verticalDpi="1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0359-0233-4970-A9B6-F339E463E6A1}">
  <dimension ref="A1:U55"/>
  <sheetViews>
    <sheetView topLeftCell="A19" zoomScale="115" zoomScaleNormal="115" workbookViewId="0">
      <selection activeCell="Q18" sqref="Q18"/>
    </sheetView>
  </sheetViews>
  <sheetFormatPr defaultRowHeight="14.15"/>
  <cols>
    <col min="1" max="1" width="21" customWidth="1"/>
    <col min="2" max="2" width="14.5" customWidth="1"/>
    <col min="3" max="5" width="9.5" customWidth="1"/>
    <col min="6" max="6" width="14.85546875" customWidth="1"/>
    <col min="7" max="12" width="8.640625" customWidth="1"/>
    <col min="13" max="14" width="7.5" customWidth="1"/>
    <col min="16" max="18" width="16.78515625" customWidth="1"/>
  </cols>
  <sheetData>
    <row r="1" spans="1:21" ht="14.6" thickBot="1">
      <c r="A1" s="1" t="s">
        <v>188</v>
      </c>
    </row>
    <row r="2" spans="1:21" ht="19.75" customHeight="1" thickBot="1">
      <c r="A2" s="223" t="s">
        <v>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  <c r="O2" s="231" t="s">
        <v>173</v>
      </c>
      <c r="P2" s="231"/>
      <c r="Q2" s="231"/>
      <c r="R2" s="231"/>
      <c r="S2" s="231"/>
      <c r="T2" s="231"/>
      <c r="U2" s="231"/>
    </row>
    <row r="3" spans="1:21" ht="29.7" customHeight="1" thickBot="1">
      <c r="A3" s="217" t="s">
        <v>1</v>
      </c>
      <c r="B3" s="219" t="s">
        <v>36</v>
      </c>
      <c r="C3" s="220" t="s">
        <v>105</v>
      </c>
      <c r="D3" s="220"/>
      <c r="E3" s="220"/>
      <c r="F3" s="221" t="s">
        <v>106</v>
      </c>
      <c r="G3" s="221" t="s">
        <v>23</v>
      </c>
      <c r="H3" s="221"/>
      <c r="I3" s="221"/>
      <c r="J3" s="221" t="s">
        <v>59</v>
      </c>
      <c r="K3" s="221"/>
      <c r="L3" s="222"/>
      <c r="O3" s="226" t="s">
        <v>174</v>
      </c>
      <c r="P3" s="232" t="s">
        <v>157</v>
      </c>
      <c r="Q3" s="233"/>
      <c r="R3" s="234"/>
      <c r="S3" s="232" t="s">
        <v>158</v>
      </c>
      <c r="T3" s="233"/>
      <c r="U3" s="234"/>
    </row>
    <row r="4" spans="1:21" ht="22.4" customHeight="1" thickBot="1">
      <c r="A4" s="218"/>
      <c r="B4" s="220"/>
      <c r="C4" s="75" t="s">
        <v>24</v>
      </c>
      <c r="D4" s="75" t="s">
        <v>25</v>
      </c>
      <c r="E4" s="75" t="s">
        <v>26</v>
      </c>
      <c r="F4" s="221"/>
      <c r="G4" s="75" t="s">
        <v>27</v>
      </c>
      <c r="H4" s="75" t="s">
        <v>28</v>
      </c>
      <c r="I4" s="75" t="s">
        <v>29</v>
      </c>
      <c r="J4" s="75" t="s">
        <v>27</v>
      </c>
      <c r="K4" s="75" t="s">
        <v>28</v>
      </c>
      <c r="L4" s="142" t="s">
        <v>29</v>
      </c>
      <c r="O4" s="228"/>
      <c r="P4" s="122" t="s">
        <v>160</v>
      </c>
      <c r="Q4" s="122" t="s">
        <v>228</v>
      </c>
      <c r="R4" s="122" t="s">
        <v>229</v>
      </c>
      <c r="S4" s="122" t="s">
        <v>163</v>
      </c>
      <c r="T4" s="122" t="s">
        <v>196</v>
      </c>
      <c r="U4" s="122" t="s">
        <v>197</v>
      </c>
    </row>
    <row r="5" spans="1:21" ht="17.25" customHeight="1" thickBot="1">
      <c r="A5" s="135" t="s">
        <v>60</v>
      </c>
      <c r="B5" s="127">
        <v>156100</v>
      </c>
      <c r="C5" s="128">
        <v>-88.5</v>
      </c>
      <c r="D5" s="128">
        <v>-89.12</v>
      </c>
      <c r="E5" s="128">
        <v>-82.94</v>
      </c>
      <c r="F5" s="134">
        <f>10*LOG(3/((1/10^(C5/10))+(1/10^(D5/10))+(1/10^(E5/10))))</f>
        <v>-87.587395488981684</v>
      </c>
      <c r="G5" s="128">
        <v>0</v>
      </c>
      <c r="H5" s="128">
        <v>0</v>
      </c>
      <c r="I5" s="140">
        <v>1</v>
      </c>
      <c r="J5" s="128">
        <v>0</v>
      </c>
      <c r="K5" s="128">
        <v>0</v>
      </c>
      <c r="L5" s="37">
        <v>6</v>
      </c>
      <c r="M5" t="s">
        <v>146</v>
      </c>
      <c r="O5" s="226" t="s">
        <v>56</v>
      </c>
      <c r="P5" s="122">
        <v>-80</v>
      </c>
      <c r="Q5" s="121">
        <v>1</v>
      </c>
      <c r="R5" s="162">
        <v>6</v>
      </c>
      <c r="S5" s="226">
        <v>2023</v>
      </c>
      <c r="T5" s="226" t="s">
        <v>198</v>
      </c>
      <c r="U5" s="226"/>
    </row>
    <row r="6" spans="1:21" ht="17.25" customHeight="1" thickBot="1">
      <c r="A6" s="135" t="s">
        <v>61</v>
      </c>
      <c r="B6" s="127">
        <v>176300</v>
      </c>
      <c r="C6" s="128"/>
      <c r="D6" s="128"/>
      <c r="E6" s="128"/>
      <c r="F6" s="134">
        <f t="shared" ref="F6:F7" si="0">10*LOG(3/((1/10^(C6/10))+(1/10^(D6/10))+(1/10^(E6/10))))</f>
        <v>0</v>
      </c>
      <c r="G6" s="130"/>
      <c r="H6" s="130"/>
      <c r="I6" s="130"/>
      <c r="J6" s="130"/>
      <c r="K6" s="130"/>
      <c r="L6" s="137"/>
      <c r="O6" s="229"/>
      <c r="P6" s="122">
        <v>-78</v>
      </c>
      <c r="Q6" s="121">
        <v>1</v>
      </c>
      <c r="R6" s="162">
        <v>3</v>
      </c>
      <c r="S6" s="229"/>
      <c r="T6" s="229"/>
      <c r="U6" s="229"/>
    </row>
    <row r="7" spans="1:21" ht="17.25" customHeight="1" thickBot="1">
      <c r="A7" s="132" t="s">
        <v>62</v>
      </c>
      <c r="B7" s="138">
        <v>428000</v>
      </c>
      <c r="C7" s="38"/>
      <c r="D7" s="38"/>
      <c r="E7" s="38"/>
      <c r="F7" s="133">
        <f t="shared" si="0"/>
        <v>0</v>
      </c>
      <c r="G7" s="140"/>
      <c r="H7" s="140"/>
      <c r="I7" s="140"/>
      <c r="J7" s="140"/>
      <c r="K7" s="140"/>
      <c r="L7" s="141"/>
      <c r="O7" s="229"/>
      <c r="P7" s="122">
        <v>-77</v>
      </c>
      <c r="Q7" s="121">
        <v>0</v>
      </c>
      <c r="R7" s="121">
        <v>2</v>
      </c>
      <c r="S7" s="229"/>
      <c r="T7" s="229"/>
      <c r="U7" s="229"/>
    </row>
    <row r="8" spans="1:21" ht="14.6" thickBot="1">
      <c r="O8" s="230"/>
      <c r="P8" s="122">
        <v>-76</v>
      </c>
      <c r="Q8" s="121">
        <v>0</v>
      </c>
      <c r="R8" s="121">
        <v>1</v>
      </c>
      <c r="S8" s="230"/>
      <c r="T8" s="230"/>
      <c r="U8" s="230"/>
    </row>
    <row r="9" spans="1:21" ht="14.6" thickBot="1">
      <c r="O9" s="226" t="s">
        <v>63</v>
      </c>
      <c r="P9" s="122">
        <v>-80</v>
      </c>
      <c r="Q9" s="162">
        <v>6</v>
      </c>
      <c r="R9" s="162">
        <v>12</v>
      </c>
      <c r="S9" s="226">
        <v>2023</v>
      </c>
      <c r="T9" s="226" t="s">
        <v>198</v>
      </c>
      <c r="U9" s="226"/>
    </row>
    <row r="10" spans="1:21" ht="19.75" customHeight="1" thickBot="1">
      <c r="A10" s="214" t="s">
        <v>63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6"/>
      <c r="O10" s="229" t="s">
        <v>81</v>
      </c>
      <c r="P10" s="122">
        <v>-78</v>
      </c>
      <c r="Q10" s="162">
        <v>5</v>
      </c>
      <c r="R10" s="162">
        <v>10</v>
      </c>
      <c r="S10" s="229"/>
      <c r="T10" s="229"/>
      <c r="U10" s="229"/>
    </row>
    <row r="11" spans="1:21" ht="29.7" customHeight="1" thickBot="1">
      <c r="A11" s="217" t="s">
        <v>1</v>
      </c>
      <c r="B11" s="219" t="s">
        <v>36</v>
      </c>
      <c r="C11" s="220" t="s">
        <v>105</v>
      </c>
      <c r="D11" s="220"/>
      <c r="E11" s="220"/>
      <c r="F11" s="221" t="s">
        <v>106</v>
      </c>
      <c r="G11" s="221" t="s">
        <v>23</v>
      </c>
      <c r="H11" s="221"/>
      <c r="I11" s="221"/>
      <c r="J11" s="221" t="s">
        <v>59</v>
      </c>
      <c r="K11" s="221"/>
      <c r="L11" s="222"/>
      <c r="O11" s="229"/>
      <c r="P11" s="122">
        <v>-77</v>
      </c>
      <c r="Q11" s="121">
        <v>1</v>
      </c>
      <c r="R11" s="162">
        <v>6</v>
      </c>
      <c r="S11" s="229"/>
      <c r="T11" s="229"/>
      <c r="U11" s="229"/>
    </row>
    <row r="12" spans="1:21" ht="22.4" customHeight="1" thickBot="1">
      <c r="A12" s="218"/>
      <c r="B12" s="220"/>
      <c r="C12" s="75" t="s">
        <v>24</v>
      </c>
      <c r="D12" s="75" t="s">
        <v>25</v>
      </c>
      <c r="E12" s="75" t="s">
        <v>26</v>
      </c>
      <c r="F12" s="221"/>
      <c r="G12" s="75" t="s">
        <v>27</v>
      </c>
      <c r="H12" s="75" t="s">
        <v>28</v>
      </c>
      <c r="I12" s="75" t="s">
        <v>29</v>
      </c>
      <c r="J12" s="75" t="s">
        <v>27</v>
      </c>
      <c r="K12" s="75" t="s">
        <v>28</v>
      </c>
      <c r="L12" s="142" t="s">
        <v>29</v>
      </c>
      <c r="O12" s="230"/>
      <c r="P12" s="122">
        <v>-76</v>
      </c>
      <c r="Q12" s="121">
        <v>0</v>
      </c>
      <c r="R12" s="162">
        <v>4</v>
      </c>
      <c r="S12" s="230"/>
      <c r="T12" s="230"/>
      <c r="U12" s="230"/>
    </row>
    <row r="13" spans="1:21" ht="17.25" customHeight="1" thickBot="1">
      <c r="A13" s="135" t="s">
        <v>60</v>
      </c>
      <c r="B13" s="127">
        <v>156100</v>
      </c>
      <c r="C13" s="39">
        <v>-83.48</v>
      </c>
      <c r="D13" s="39">
        <v>-84.38</v>
      </c>
      <c r="E13" s="39">
        <v>-80.760000000000005</v>
      </c>
      <c r="F13" s="134">
        <f>10*LOG(3/((1/10^(C13/10))+(1/10^(D13/10))+(1/10^(E13/10))))</f>
        <v>-83.125476701376243</v>
      </c>
      <c r="G13" s="128">
        <v>1</v>
      </c>
      <c r="H13" s="128">
        <v>0</v>
      </c>
      <c r="I13" s="40">
        <v>6</v>
      </c>
      <c r="J13" s="40">
        <v>3</v>
      </c>
      <c r="K13" s="130">
        <v>1</v>
      </c>
      <c r="L13" s="37">
        <v>12</v>
      </c>
      <c r="M13" t="s">
        <v>146</v>
      </c>
      <c r="O13" s="226" t="s">
        <v>64</v>
      </c>
      <c r="P13" s="122">
        <v>-80</v>
      </c>
      <c r="Q13" s="162">
        <v>4</v>
      </c>
      <c r="R13" s="162">
        <v>8</v>
      </c>
      <c r="S13" s="226">
        <v>2022</v>
      </c>
      <c r="T13" s="226" t="s">
        <v>198</v>
      </c>
      <c r="U13" s="226"/>
    </row>
    <row r="14" spans="1:21" ht="17.25" customHeight="1" thickBot="1">
      <c r="A14" s="135" t="s">
        <v>61</v>
      </c>
      <c r="B14" s="127">
        <v>176300</v>
      </c>
      <c r="C14" s="131">
        <v>-85.08</v>
      </c>
      <c r="D14" s="131">
        <v>-87.31</v>
      </c>
      <c r="E14" s="131">
        <v>-84.78</v>
      </c>
      <c r="F14" s="134">
        <f t="shared" ref="F14:F15" si="1">10*LOG(3/((1/10^(C14/10))+(1/10^(D14/10))+(1/10^(E14/10))))</f>
        <v>-85.877050890636468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37">
        <v>3</v>
      </c>
      <c r="N14" t="s">
        <v>189</v>
      </c>
      <c r="O14" s="227" t="s">
        <v>64</v>
      </c>
      <c r="P14" s="122">
        <v>-78</v>
      </c>
      <c r="Q14" s="121">
        <v>1</v>
      </c>
      <c r="R14" s="162">
        <v>4</v>
      </c>
      <c r="S14" s="229"/>
      <c r="T14" s="229"/>
      <c r="U14" s="229"/>
    </row>
    <row r="15" spans="1:21" ht="17.25" customHeight="1" thickBot="1">
      <c r="A15" s="132" t="s">
        <v>62</v>
      </c>
      <c r="B15" s="138">
        <v>428000</v>
      </c>
      <c r="C15" s="139"/>
      <c r="D15" s="139"/>
      <c r="E15" s="139"/>
      <c r="F15" s="133">
        <f t="shared" si="1"/>
        <v>0</v>
      </c>
      <c r="G15" s="140"/>
      <c r="H15" s="140"/>
      <c r="I15" s="140"/>
      <c r="J15" s="140"/>
      <c r="K15" s="140"/>
      <c r="L15" s="141"/>
      <c r="O15" s="227"/>
      <c r="P15" s="122">
        <v>-77</v>
      </c>
      <c r="Q15" s="121">
        <v>1</v>
      </c>
      <c r="R15" s="121">
        <v>2</v>
      </c>
      <c r="S15" s="229"/>
      <c r="T15" s="229"/>
      <c r="U15" s="229"/>
    </row>
    <row r="16" spans="1:21" ht="14.6" thickBot="1">
      <c r="O16" s="228"/>
      <c r="P16" s="122">
        <v>-76</v>
      </c>
      <c r="Q16" s="121">
        <v>1</v>
      </c>
      <c r="R16" s="121">
        <v>2</v>
      </c>
      <c r="S16" s="230"/>
      <c r="T16" s="230"/>
      <c r="U16" s="230"/>
    </row>
    <row r="17" spans="1:21" ht="14.6" thickBot="1">
      <c r="O17" s="226" t="s">
        <v>67</v>
      </c>
      <c r="P17" s="122">
        <v>-80</v>
      </c>
      <c r="Q17" s="162">
        <v>5</v>
      </c>
      <c r="R17" s="162">
        <v>12</v>
      </c>
      <c r="S17" s="226">
        <v>2022</v>
      </c>
      <c r="T17" s="226" t="s">
        <v>198</v>
      </c>
      <c r="U17" s="226"/>
    </row>
    <row r="18" spans="1:21" ht="19.75" customHeight="1" thickBot="1">
      <c r="A18" s="214" t="s">
        <v>64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6"/>
      <c r="O18" s="227" t="s">
        <v>67</v>
      </c>
      <c r="P18" s="122">
        <v>-78</v>
      </c>
      <c r="Q18" s="162">
        <v>3</v>
      </c>
      <c r="R18" s="162">
        <v>11</v>
      </c>
      <c r="S18" s="229"/>
      <c r="T18" s="229"/>
      <c r="U18" s="229"/>
    </row>
    <row r="19" spans="1:21" ht="29.7" customHeight="1" thickBot="1">
      <c r="A19" s="217" t="s">
        <v>1</v>
      </c>
      <c r="B19" s="219" t="s">
        <v>36</v>
      </c>
      <c r="C19" s="220" t="s">
        <v>105</v>
      </c>
      <c r="D19" s="220"/>
      <c r="E19" s="220"/>
      <c r="F19" s="221" t="s">
        <v>106</v>
      </c>
      <c r="G19" s="221" t="s">
        <v>23</v>
      </c>
      <c r="H19" s="221"/>
      <c r="I19" s="221"/>
      <c r="J19" s="221" t="s">
        <v>59</v>
      </c>
      <c r="K19" s="221"/>
      <c r="L19" s="222"/>
      <c r="O19" s="227"/>
      <c r="P19" s="122">
        <v>-77</v>
      </c>
      <c r="Q19" s="121">
        <v>1</v>
      </c>
      <c r="R19" s="162">
        <v>8</v>
      </c>
      <c r="S19" s="229"/>
      <c r="T19" s="229"/>
      <c r="U19" s="229"/>
    </row>
    <row r="20" spans="1:21" ht="22.4" customHeight="1" thickBot="1">
      <c r="A20" s="218"/>
      <c r="B20" s="220"/>
      <c r="C20" s="75" t="s">
        <v>24</v>
      </c>
      <c r="D20" s="75" t="s">
        <v>25</v>
      </c>
      <c r="E20" s="75" t="s">
        <v>26</v>
      </c>
      <c r="F20" s="221"/>
      <c r="G20" s="75" t="s">
        <v>27</v>
      </c>
      <c r="H20" s="75" t="s">
        <v>28</v>
      </c>
      <c r="I20" s="75" t="s">
        <v>29</v>
      </c>
      <c r="J20" s="75" t="s">
        <v>27</v>
      </c>
      <c r="K20" s="75" t="s">
        <v>28</v>
      </c>
      <c r="L20" s="142" t="s">
        <v>29</v>
      </c>
      <c r="O20" s="228"/>
      <c r="P20" s="122">
        <v>-76</v>
      </c>
      <c r="Q20" s="121">
        <v>1</v>
      </c>
      <c r="R20" s="162">
        <v>7</v>
      </c>
      <c r="S20" s="230"/>
      <c r="T20" s="230"/>
      <c r="U20" s="230"/>
    </row>
    <row r="21" spans="1:21" ht="17.25" customHeight="1">
      <c r="A21" s="135" t="s">
        <v>60</v>
      </c>
      <c r="B21" s="127">
        <v>156100</v>
      </c>
      <c r="C21" s="39">
        <v>-85.64</v>
      </c>
      <c r="D21" s="39">
        <v>-85.03</v>
      </c>
      <c r="E21" s="39">
        <v>-81.84</v>
      </c>
      <c r="F21" s="134">
        <f>10*LOG(3/((1/10^(C21/10))+(1/10^(D21/10))+(1/10^(E21/10))))</f>
        <v>-84.459226379484903</v>
      </c>
      <c r="G21" s="128">
        <v>0</v>
      </c>
      <c r="H21" s="128">
        <v>0</v>
      </c>
      <c r="I21" s="40">
        <v>4</v>
      </c>
      <c r="J21" s="128">
        <v>0</v>
      </c>
      <c r="K21" s="128">
        <v>2</v>
      </c>
      <c r="L21" s="37">
        <v>8</v>
      </c>
      <c r="M21" t="s">
        <v>146</v>
      </c>
    </row>
    <row r="22" spans="1:21" ht="17.25" customHeight="1">
      <c r="A22" s="135" t="s">
        <v>61</v>
      </c>
      <c r="B22" s="127">
        <v>176300</v>
      </c>
      <c r="C22" s="39">
        <v>-90.03</v>
      </c>
      <c r="D22" s="39">
        <v>-89.56</v>
      </c>
      <c r="E22" s="39">
        <v>-87.02</v>
      </c>
      <c r="F22" s="134">
        <f t="shared" ref="F22:F23" si="2">10*LOG(3/((1/10^(C22/10))+(1/10^(D22/10))+(1/10^(E22/10))))</f>
        <v>-89.056307184005092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1</v>
      </c>
    </row>
    <row r="23" spans="1:21" ht="17.25" customHeight="1" thickBot="1">
      <c r="A23" s="132" t="s">
        <v>62</v>
      </c>
      <c r="B23" s="138">
        <v>428000</v>
      </c>
      <c r="C23" s="139"/>
      <c r="D23" s="139"/>
      <c r="E23" s="139"/>
      <c r="F23" s="133">
        <f t="shared" si="2"/>
        <v>0</v>
      </c>
      <c r="G23" s="140"/>
      <c r="H23" s="140"/>
      <c r="I23" s="140"/>
      <c r="J23" s="140"/>
      <c r="K23" s="140"/>
      <c r="L23" s="141"/>
    </row>
    <row r="25" spans="1:21" ht="14.6" thickBot="1"/>
    <row r="26" spans="1:21" ht="19.75" customHeight="1">
      <c r="A26" s="214" t="s">
        <v>65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6"/>
    </row>
    <row r="27" spans="1:21" ht="29.7" customHeight="1">
      <c r="A27" s="217" t="s">
        <v>1</v>
      </c>
      <c r="B27" s="219" t="s">
        <v>36</v>
      </c>
      <c r="C27" s="220" t="s">
        <v>105</v>
      </c>
      <c r="D27" s="220"/>
      <c r="E27" s="220"/>
      <c r="F27" s="221" t="s">
        <v>106</v>
      </c>
      <c r="G27" s="221" t="s">
        <v>23</v>
      </c>
      <c r="H27" s="221"/>
      <c r="I27" s="221"/>
      <c r="J27" s="221" t="s">
        <v>59</v>
      </c>
      <c r="K27" s="221"/>
      <c r="L27" s="222"/>
    </row>
    <row r="28" spans="1:21" ht="22.4" customHeight="1">
      <c r="A28" s="218"/>
      <c r="B28" s="220"/>
      <c r="C28" s="75" t="s">
        <v>24</v>
      </c>
      <c r="D28" s="75" t="s">
        <v>25</v>
      </c>
      <c r="E28" s="75" t="s">
        <v>26</v>
      </c>
      <c r="F28" s="221"/>
      <c r="G28" s="75" t="s">
        <v>27</v>
      </c>
      <c r="H28" s="75" t="s">
        <v>28</v>
      </c>
      <c r="I28" s="75" t="s">
        <v>29</v>
      </c>
      <c r="J28" s="75" t="s">
        <v>27</v>
      </c>
      <c r="K28" s="75" t="s">
        <v>28</v>
      </c>
      <c r="L28" s="142" t="s">
        <v>29</v>
      </c>
    </row>
    <row r="29" spans="1:21" ht="17.25" customHeight="1">
      <c r="A29" s="135" t="s">
        <v>60</v>
      </c>
      <c r="B29" s="127">
        <v>156100</v>
      </c>
      <c r="C29" s="39">
        <v>-87.85</v>
      </c>
      <c r="D29" s="39">
        <v>-88.04</v>
      </c>
      <c r="E29" s="39">
        <v>-84.01</v>
      </c>
      <c r="F29" s="134">
        <f>10*LOG(3/((1/10^(C29/10))+(1/10^(D29/10))+(1/10^(E29/10))))</f>
        <v>-86.98419581453615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36">
        <v>2</v>
      </c>
    </row>
    <row r="30" spans="1:21" ht="17.25" customHeight="1">
      <c r="A30" s="135" t="s">
        <v>61</v>
      </c>
      <c r="B30" s="127">
        <v>176300</v>
      </c>
      <c r="C30" s="131"/>
      <c r="D30" s="131"/>
      <c r="E30" s="131"/>
      <c r="F30" s="134">
        <f t="shared" ref="F30:F31" si="3">10*LOG(3/((1/10^(C30/10))+(1/10^(D30/10))+(1/10^(E30/10))))</f>
        <v>0</v>
      </c>
      <c r="G30" s="130"/>
      <c r="H30" s="130"/>
      <c r="I30" s="130"/>
      <c r="J30" s="130"/>
      <c r="K30" s="130"/>
      <c r="L30" s="137"/>
    </row>
    <row r="31" spans="1:21" ht="17.25" customHeight="1" thickBot="1">
      <c r="A31" s="132" t="s">
        <v>62</v>
      </c>
      <c r="B31" s="138">
        <v>428000</v>
      </c>
      <c r="C31" s="139"/>
      <c r="D31" s="139"/>
      <c r="E31" s="139"/>
      <c r="F31" s="133">
        <f t="shared" si="3"/>
        <v>0</v>
      </c>
      <c r="G31" s="140"/>
      <c r="H31" s="140"/>
      <c r="I31" s="140"/>
      <c r="J31" s="140"/>
      <c r="K31" s="140"/>
      <c r="L31" s="141"/>
    </row>
    <row r="33" spans="1:13" ht="14.6" thickBot="1"/>
    <row r="34" spans="1:13" ht="19.75" customHeight="1">
      <c r="A34" s="214" t="s">
        <v>66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</row>
    <row r="35" spans="1:13" ht="29.7" customHeight="1">
      <c r="A35" s="217" t="s">
        <v>1</v>
      </c>
      <c r="B35" s="219" t="s">
        <v>36</v>
      </c>
      <c r="C35" s="220" t="s">
        <v>105</v>
      </c>
      <c r="D35" s="220"/>
      <c r="E35" s="220"/>
      <c r="F35" s="221" t="s">
        <v>106</v>
      </c>
      <c r="G35" s="221" t="s">
        <v>23</v>
      </c>
      <c r="H35" s="221"/>
      <c r="I35" s="221"/>
      <c r="J35" s="221" t="s">
        <v>59</v>
      </c>
      <c r="K35" s="221"/>
      <c r="L35" s="222"/>
    </row>
    <row r="36" spans="1:13" ht="22.4" customHeight="1">
      <c r="A36" s="218"/>
      <c r="B36" s="220"/>
      <c r="C36" s="75" t="s">
        <v>24</v>
      </c>
      <c r="D36" s="75" t="s">
        <v>25</v>
      </c>
      <c r="E36" s="75" t="s">
        <v>26</v>
      </c>
      <c r="F36" s="221"/>
      <c r="G36" s="75" t="s">
        <v>27</v>
      </c>
      <c r="H36" s="75" t="s">
        <v>28</v>
      </c>
      <c r="I36" s="75" t="s">
        <v>29</v>
      </c>
      <c r="J36" s="75" t="s">
        <v>27</v>
      </c>
      <c r="K36" s="75" t="s">
        <v>28</v>
      </c>
      <c r="L36" s="142" t="s">
        <v>29</v>
      </c>
    </row>
    <row r="37" spans="1:13" ht="17.25" customHeight="1">
      <c r="A37" s="135" t="s">
        <v>60</v>
      </c>
      <c r="B37" s="127">
        <v>156100</v>
      </c>
      <c r="C37" s="39">
        <v>-86</v>
      </c>
      <c r="D37" s="39">
        <v>-85.8</v>
      </c>
      <c r="E37" s="39">
        <v>-83.7</v>
      </c>
      <c r="F37" s="134">
        <f>10*LOG(3/((1/10^(C37/10))+(1/10^(D37/10))+(1/10^(E37/10))))</f>
        <v>-85.283678955918489</v>
      </c>
      <c r="G37" s="128">
        <v>0</v>
      </c>
      <c r="H37" s="128">
        <v>0</v>
      </c>
      <c r="I37" s="128">
        <v>1</v>
      </c>
      <c r="J37" s="128">
        <v>0</v>
      </c>
      <c r="K37" s="128">
        <v>0</v>
      </c>
      <c r="L37" s="137">
        <v>2</v>
      </c>
    </row>
    <row r="38" spans="1:13" ht="17.25" customHeight="1">
      <c r="A38" s="135" t="s">
        <v>61</v>
      </c>
      <c r="B38" s="127">
        <v>176300</v>
      </c>
      <c r="C38" s="39">
        <v>-89.33</v>
      </c>
      <c r="D38" s="39">
        <v>-88.98</v>
      </c>
      <c r="E38" s="39">
        <v>-87.18</v>
      </c>
      <c r="F38" s="134">
        <f>10*LOG(3/((1/10^(C38/10))+(1/10^(D38/10))+(1/10^(E38/10))))</f>
        <v>-88.59361026278367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7">
        <v>0</v>
      </c>
    </row>
    <row r="39" spans="1:13" ht="17.25" customHeight="1" thickBot="1">
      <c r="A39" s="132" t="s">
        <v>62</v>
      </c>
      <c r="B39" s="138">
        <v>428000</v>
      </c>
      <c r="C39" s="139"/>
      <c r="D39" s="139"/>
      <c r="E39" s="139"/>
      <c r="F39" s="133">
        <f t="shared" ref="F39" si="4">10*LOG(3/((1/10^(C39/10))+(1/10^(D39/10))+(1/10^(E39/10))))</f>
        <v>0</v>
      </c>
      <c r="G39" s="140"/>
      <c r="H39" s="140"/>
      <c r="I39" s="140"/>
      <c r="J39" s="140"/>
      <c r="K39" s="140"/>
      <c r="L39" s="141"/>
    </row>
    <row r="40" spans="1:13" ht="15.45">
      <c r="A40" s="143"/>
    </row>
    <row r="41" spans="1:13" ht="14.6" thickBot="1"/>
    <row r="42" spans="1:13" ht="19.75" customHeight="1">
      <c r="A42" s="214" t="s">
        <v>67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6"/>
    </row>
    <row r="43" spans="1:13" ht="29.7" customHeight="1">
      <c r="A43" s="217" t="s">
        <v>1</v>
      </c>
      <c r="B43" s="219" t="s">
        <v>36</v>
      </c>
      <c r="C43" s="220" t="s">
        <v>105</v>
      </c>
      <c r="D43" s="220"/>
      <c r="E43" s="220"/>
      <c r="F43" s="221" t="s">
        <v>106</v>
      </c>
      <c r="G43" s="221" t="s">
        <v>23</v>
      </c>
      <c r="H43" s="221"/>
      <c r="I43" s="221"/>
      <c r="J43" s="221" t="s">
        <v>59</v>
      </c>
      <c r="K43" s="221"/>
      <c r="L43" s="222"/>
    </row>
    <row r="44" spans="1:13" ht="22.4" customHeight="1">
      <c r="A44" s="218"/>
      <c r="B44" s="220"/>
      <c r="C44" s="41" t="s">
        <v>24</v>
      </c>
      <c r="D44" s="41" t="s">
        <v>25</v>
      </c>
      <c r="E44" s="41" t="s">
        <v>26</v>
      </c>
      <c r="F44" s="221"/>
      <c r="G44" s="75" t="s">
        <v>27</v>
      </c>
      <c r="H44" s="75" t="s">
        <v>28</v>
      </c>
      <c r="I44" s="75" t="s">
        <v>29</v>
      </c>
      <c r="J44" s="75" t="s">
        <v>27</v>
      </c>
      <c r="K44" s="75" t="s">
        <v>28</v>
      </c>
      <c r="L44" s="142" t="s">
        <v>29</v>
      </c>
    </row>
    <row r="45" spans="1:13" ht="17.25" customHeight="1">
      <c r="A45" s="135" t="s">
        <v>60</v>
      </c>
      <c r="B45" s="42">
        <v>156100</v>
      </c>
      <c r="C45" s="43">
        <v>-82.95</v>
      </c>
      <c r="D45" s="43">
        <v>-82.91</v>
      </c>
      <c r="E45" s="43">
        <v>-80.930000000000007</v>
      </c>
      <c r="F45" s="44">
        <f>10*LOG(3/((1/10^(C45/10))+(1/10^(D45/10))+(1/10^(E45/10))))</f>
        <v>-82.359960529866441</v>
      </c>
      <c r="G45" s="40">
        <v>2</v>
      </c>
      <c r="H45" s="40">
        <v>3</v>
      </c>
      <c r="I45" s="40">
        <v>5</v>
      </c>
      <c r="J45" s="40">
        <v>8</v>
      </c>
      <c r="K45" s="40">
        <v>9</v>
      </c>
      <c r="L45" s="37">
        <v>12</v>
      </c>
      <c r="M45" t="s">
        <v>146</v>
      </c>
    </row>
    <row r="46" spans="1:13" ht="17.25" customHeight="1">
      <c r="A46" s="135" t="s">
        <v>61</v>
      </c>
      <c r="B46" s="127">
        <v>176300</v>
      </c>
      <c r="C46" s="45"/>
      <c r="D46" s="45"/>
      <c r="E46" s="45"/>
      <c r="F46" s="134">
        <f t="shared" ref="F46:F47" si="5">10*LOG(3/((1/10^(C46/10))+(1/10^(D46/10))+(1/10^(E46/10))))</f>
        <v>0</v>
      </c>
      <c r="G46" s="130"/>
      <c r="H46" s="130"/>
      <c r="I46" s="130"/>
      <c r="J46" s="130"/>
      <c r="K46" s="130"/>
      <c r="L46" s="137"/>
    </row>
    <row r="47" spans="1:13" ht="17.25" customHeight="1" thickBot="1">
      <c r="A47" s="132" t="s">
        <v>62</v>
      </c>
      <c r="B47" s="138">
        <v>428000</v>
      </c>
      <c r="C47" s="139"/>
      <c r="D47" s="139"/>
      <c r="E47" s="139"/>
      <c r="F47" s="133">
        <f t="shared" si="5"/>
        <v>0</v>
      </c>
      <c r="G47" s="140"/>
      <c r="H47" s="140"/>
      <c r="I47" s="140"/>
      <c r="J47" s="140"/>
      <c r="K47" s="140"/>
      <c r="L47" s="141"/>
    </row>
    <row r="49" spans="1:12" ht="14.6" thickBot="1"/>
    <row r="50" spans="1:12" ht="15.45">
      <c r="A50" s="214" t="s">
        <v>68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6"/>
    </row>
    <row r="51" spans="1:12" ht="31.3" customHeight="1">
      <c r="A51" s="217" t="s">
        <v>1</v>
      </c>
      <c r="B51" s="219" t="s">
        <v>36</v>
      </c>
      <c r="C51" s="220" t="s">
        <v>105</v>
      </c>
      <c r="D51" s="220"/>
      <c r="E51" s="220"/>
      <c r="F51" s="221" t="s">
        <v>106</v>
      </c>
      <c r="G51" s="221" t="s">
        <v>23</v>
      </c>
      <c r="H51" s="221"/>
      <c r="I51" s="221"/>
      <c r="J51" s="221" t="s">
        <v>59</v>
      </c>
      <c r="K51" s="221"/>
      <c r="L51" s="222"/>
    </row>
    <row r="52" spans="1:12">
      <c r="A52" s="218"/>
      <c r="B52" s="220"/>
      <c r="C52" s="41" t="s">
        <v>24</v>
      </c>
      <c r="D52" s="41" t="s">
        <v>25</v>
      </c>
      <c r="E52" s="41" t="s">
        <v>26</v>
      </c>
      <c r="F52" s="221"/>
      <c r="G52" s="75" t="s">
        <v>27</v>
      </c>
      <c r="H52" s="75" t="s">
        <v>28</v>
      </c>
      <c r="I52" s="75" t="s">
        <v>29</v>
      </c>
      <c r="J52" s="75" t="s">
        <v>27</v>
      </c>
      <c r="K52" s="75" t="s">
        <v>28</v>
      </c>
      <c r="L52" s="142" t="s">
        <v>29</v>
      </c>
    </row>
    <row r="53" spans="1:12">
      <c r="A53" s="135" t="s">
        <v>60</v>
      </c>
      <c r="B53" s="42">
        <v>156100</v>
      </c>
      <c r="C53" s="43"/>
      <c r="D53" s="43"/>
      <c r="E53" s="43"/>
      <c r="F53" s="44">
        <f>10*LOG(3/((1/10^(C53/10))+(1/10^(D53/10))+(1/10^(E53/10))))</f>
        <v>0</v>
      </c>
      <c r="G53" s="128"/>
      <c r="H53" s="128"/>
      <c r="I53" s="128"/>
      <c r="J53" s="128"/>
      <c r="K53" s="128"/>
      <c r="L53" s="136"/>
    </row>
    <row r="54" spans="1:12">
      <c r="A54" s="135" t="s">
        <v>61</v>
      </c>
      <c r="B54" s="127">
        <v>176300</v>
      </c>
      <c r="C54" s="43">
        <v>-87.66</v>
      </c>
      <c r="D54" s="43">
        <v>-89.87</v>
      </c>
      <c r="E54" s="43">
        <v>-86.38</v>
      </c>
      <c r="F54" s="134">
        <f>10*LOG(3/((1/10^(C54/10))+(1/10^(D54/10))+(1/10^(E54/10))))</f>
        <v>-88.213967610089242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37">
        <v>2</v>
      </c>
    </row>
    <row r="55" spans="1:12" ht="14.6" thickBot="1">
      <c r="A55" s="132" t="s">
        <v>62</v>
      </c>
      <c r="B55" s="138">
        <v>428000</v>
      </c>
      <c r="C55" s="139"/>
      <c r="D55" s="139"/>
      <c r="E55" s="139"/>
      <c r="F55" s="133">
        <f t="shared" ref="F55" si="6">10*LOG(3/((1/10^(C55/10))+(1/10^(D55/10))+(1/10^(E55/10))))</f>
        <v>0</v>
      </c>
      <c r="G55" s="140"/>
      <c r="H55" s="140"/>
      <c r="I55" s="140"/>
      <c r="J55" s="140"/>
      <c r="K55" s="140"/>
      <c r="L55" s="141"/>
    </row>
  </sheetData>
  <mergeCells count="69">
    <mergeCell ref="O17:O20"/>
    <mergeCell ref="S17:S20"/>
    <mergeCell ref="T17:T20"/>
    <mergeCell ref="U17:U20"/>
    <mergeCell ref="O2:U2"/>
    <mergeCell ref="O3:O4"/>
    <mergeCell ref="P3:R3"/>
    <mergeCell ref="S3:U3"/>
    <mergeCell ref="O5:O8"/>
    <mergeCell ref="S5:S8"/>
    <mergeCell ref="T5:T8"/>
    <mergeCell ref="U5:U8"/>
    <mergeCell ref="O9:O12"/>
    <mergeCell ref="S9:S12"/>
    <mergeCell ref="T9:T12"/>
    <mergeCell ref="U9:U12"/>
    <mergeCell ref="O13:O16"/>
    <mergeCell ref="S13:S16"/>
    <mergeCell ref="T13:T16"/>
    <mergeCell ref="U13:U16"/>
    <mergeCell ref="A50:L50"/>
    <mergeCell ref="A19:A20"/>
    <mergeCell ref="B19:B20"/>
    <mergeCell ref="C19:E19"/>
    <mergeCell ref="F19:F20"/>
    <mergeCell ref="G19:I19"/>
    <mergeCell ref="J19:L19"/>
    <mergeCell ref="A26:L26"/>
    <mergeCell ref="A27:A28"/>
    <mergeCell ref="B27:B28"/>
    <mergeCell ref="C27:E27"/>
    <mergeCell ref="F27:F28"/>
    <mergeCell ref="A51:A52"/>
    <mergeCell ref="B51:B52"/>
    <mergeCell ref="C51:E51"/>
    <mergeCell ref="F51:F52"/>
    <mergeCell ref="G51:I51"/>
    <mergeCell ref="J51:L51"/>
    <mergeCell ref="A2:L2"/>
    <mergeCell ref="A3:A4"/>
    <mergeCell ref="B3:B4"/>
    <mergeCell ref="C3:E3"/>
    <mergeCell ref="F3:F4"/>
    <mergeCell ref="G3:I3"/>
    <mergeCell ref="J3:L3"/>
    <mergeCell ref="A10:L10"/>
    <mergeCell ref="A11:A12"/>
    <mergeCell ref="B11:B12"/>
    <mergeCell ref="C11:E11"/>
    <mergeCell ref="F11:F12"/>
    <mergeCell ref="G11:I11"/>
    <mergeCell ref="J11:L11"/>
    <mergeCell ref="A18:L18"/>
    <mergeCell ref="G27:I27"/>
    <mergeCell ref="J27:L27"/>
    <mergeCell ref="A34:L34"/>
    <mergeCell ref="A35:A36"/>
    <mergeCell ref="B35:B36"/>
    <mergeCell ref="C35:E35"/>
    <mergeCell ref="F35:F36"/>
    <mergeCell ref="G35:I35"/>
    <mergeCell ref="J35:L35"/>
    <mergeCell ref="A42:L42"/>
    <mergeCell ref="A43:A44"/>
    <mergeCell ref="B43:B44"/>
    <mergeCell ref="C43:E43"/>
    <mergeCell ref="F43:F44"/>
    <mergeCell ref="G43:I43"/>
    <mergeCell ref="J43:L4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Cover Sheet</vt:lpstr>
      <vt:lpstr>General Info</vt:lpstr>
      <vt:lpstr>Summary</vt:lpstr>
      <vt:lpstr>CDF_1</vt:lpstr>
      <vt:lpstr>CDF_2</vt:lpstr>
      <vt:lpstr>CDF_3</vt:lpstr>
      <vt:lpstr>Lab1</vt:lpstr>
      <vt:lpstr>Lab 2</vt:lpstr>
      <vt:lpstr>Lab 4</vt:lpstr>
      <vt:lpstr>Lab5</vt:lpstr>
      <vt:lpstr>Lab6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Xuan</dc:creator>
  <cp:lastModifiedBy>Xuan Yi</cp:lastModifiedBy>
  <dcterms:created xsi:type="dcterms:W3CDTF">2015-06-05T18:19:34Z</dcterms:created>
  <dcterms:modified xsi:type="dcterms:W3CDTF">2024-05-16T08:05:24Z</dcterms:modified>
</cp:coreProperties>
</file>