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tk09777\Documents\Project\RAN4\3GPPRAN4\111\Inbox\Drafts\[111][324] NR_demod_enh3_Part1\Simulation Results\"/>
    </mc:Choice>
  </mc:AlternateContent>
  <xr:revisionPtr revIDLastSave="0" documentId="13_ncr:1_{4BBC8620-B946-43D1-B8A0-9EB91024FE95}" xr6:coauthVersionLast="47" xr6:coauthVersionMax="47" xr10:uidLastSave="{00000000-0000-0000-0000-000000000000}"/>
  <bookViews>
    <workbookView xWindow="-108" yWindow="-108" windowWidth="23256" windowHeight="12576" tabRatio="894" activeTab="2" xr2:uid="{00000000-000D-0000-FFFF-FFFF00000000}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6" i="288" l="1"/>
  <c r="AB47" i="288"/>
  <c r="Y52" i="288"/>
  <c r="Y51" i="288"/>
  <c r="Y44" i="288"/>
  <c r="Y43" i="288"/>
  <c r="P32" i="288"/>
  <c r="M32" i="288"/>
  <c r="AG26" i="288"/>
  <c r="AT26" i="288" s="1"/>
  <c r="AG25" i="288"/>
  <c r="AG24" i="288"/>
  <c r="AG23" i="288"/>
  <c r="AG22" i="288"/>
  <c r="AG21" i="288"/>
  <c r="AG20" i="288"/>
  <c r="AG19" i="288"/>
  <c r="AG18" i="288"/>
  <c r="AG17" i="288"/>
  <c r="AG16" i="288"/>
  <c r="AS16" i="288" s="1"/>
  <c r="AG15" i="288"/>
  <c r="AT15" i="288" s="1"/>
  <c r="AG14" i="288"/>
  <c r="AT14" i="288" s="1"/>
  <c r="AG13" i="288"/>
  <c r="AT13" i="288" s="1"/>
  <c r="AG12" i="288"/>
  <c r="AG11" i="288"/>
  <c r="R12" i="288"/>
  <c r="R15" i="288"/>
  <c r="R16" i="288"/>
  <c r="R17" i="288"/>
  <c r="R18" i="288"/>
  <c r="AS18" i="288" s="1"/>
  <c r="R19" i="288"/>
  <c r="AS19" i="288" s="1"/>
  <c r="R20" i="288"/>
  <c r="AS20" i="288" s="1"/>
  <c r="R23" i="288"/>
  <c r="R24" i="288"/>
  <c r="R25" i="288"/>
  <c r="R26" i="288"/>
  <c r="R11" i="288"/>
  <c r="AS11" i="288" s="1"/>
  <c r="W11" i="287"/>
  <c r="Y11" i="287" s="1"/>
  <c r="W12" i="287"/>
  <c r="Y12" i="287" s="1"/>
  <c r="W13" i="287"/>
  <c r="Y13" i="287" s="1"/>
  <c r="W14" i="287"/>
  <c r="Y14" i="287" s="1"/>
  <c r="W15" i="287"/>
  <c r="Y15" i="287" s="1"/>
  <c r="W16" i="287"/>
  <c r="Y16" i="287" s="1"/>
  <c r="W17" i="287"/>
  <c r="Y17" i="287" s="1"/>
  <c r="W18" i="287"/>
  <c r="Y18" i="287" s="1"/>
  <c r="W19" i="287"/>
  <c r="Y19" i="287" s="1"/>
  <c r="W20" i="287"/>
  <c r="Y20" i="287" s="1"/>
  <c r="W21" i="287"/>
  <c r="Y21" i="287" s="1"/>
  <c r="W22" i="287"/>
  <c r="Y22" i="287" s="1"/>
  <c r="W23" i="287"/>
  <c r="Y23" i="287" s="1"/>
  <c r="W24" i="287"/>
  <c r="Y24" i="287" s="1"/>
  <c r="W25" i="287"/>
  <c r="Y25" i="287" s="1"/>
  <c r="W10" i="287"/>
  <c r="Y10" i="287" s="1"/>
  <c r="W4" i="287"/>
  <c r="Y4" i="287" s="1"/>
  <c r="W5" i="287"/>
  <c r="Y5" i="287" s="1"/>
  <c r="W6" i="287"/>
  <c r="Y6" i="287" s="1"/>
  <c r="W7" i="287"/>
  <c r="Y7" i="287" s="1"/>
  <c r="W8" i="287"/>
  <c r="Y8" i="287" s="1"/>
  <c r="W3" i="287"/>
  <c r="Y3" i="287" s="1"/>
  <c r="AV11" i="288"/>
  <c r="AV12" i="288"/>
  <c r="AV13" i="288"/>
  <c r="AV14" i="288"/>
  <c r="AV15" i="288"/>
  <c r="AV16" i="288"/>
  <c r="AV17" i="288"/>
  <c r="AV18" i="288"/>
  <c r="AV19" i="288"/>
  <c r="AV20" i="288"/>
  <c r="AV21" i="288"/>
  <c r="AV22" i="288"/>
  <c r="AV23" i="288"/>
  <c r="AV24" i="288"/>
  <c r="AV25" i="288"/>
  <c r="AV26" i="288"/>
  <c r="AU11" i="288"/>
  <c r="AU12" i="288"/>
  <c r="AU13" i="288"/>
  <c r="AU14" i="288"/>
  <c r="AU15" i="288"/>
  <c r="AU16" i="288"/>
  <c r="AU17" i="288"/>
  <c r="AU18" i="288"/>
  <c r="AU19" i="288"/>
  <c r="AU20" i="288"/>
  <c r="AU21" i="288"/>
  <c r="AU22" i="288"/>
  <c r="AU23" i="288"/>
  <c r="AU24" i="288"/>
  <c r="AU25" i="288"/>
  <c r="AU26" i="288"/>
  <c r="AT17" i="288"/>
  <c r="AS25" i="288"/>
  <c r="AR8" i="288"/>
  <c r="S35" i="288" s="1"/>
  <c r="AR9" i="288"/>
  <c r="AB36" i="288" s="1"/>
  <c r="AR11" i="288"/>
  <c r="V37" i="288" s="1"/>
  <c r="AR12" i="288"/>
  <c r="V38" i="288" s="1"/>
  <c r="AR13" i="288"/>
  <c r="S39" i="288" s="1"/>
  <c r="AR14" i="288"/>
  <c r="AE40" i="288" s="1"/>
  <c r="AR15" i="288"/>
  <c r="AB41" i="288" s="1"/>
  <c r="AR16" i="288"/>
  <c r="AB42" i="288" s="1"/>
  <c r="AR17" i="288"/>
  <c r="M43" i="288" s="1"/>
  <c r="AR18" i="288"/>
  <c r="V44" i="288" s="1"/>
  <c r="AR19" i="288"/>
  <c r="Y45" i="288" s="1"/>
  <c r="AR20" i="288"/>
  <c r="V46" i="288" s="1"/>
  <c r="AR21" i="288"/>
  <c r="S47" i="288" s="1"/>
  <c r="AR22" i="288"/>
  <c r="S48" i="288" s="1"/>
  <c r="AR23" i="288"/>
  <c r="Y49" i="288" s="1"/>
  <c r="AR24" i="288"/>
  <c r="AB50" i="288" s="1"/>
  <c r="AR25" i="288"/>
  <c r="M51" i="288" s="1"/>
  <c r="AR26" i="288"/>
  <c r="AE52" i="288" s="1"/>
  <c r="AQ8" i="288"/>
  <c r="AQ9" i="288"/>
  <c r="AQ11" i="288"/>
  <c r="AQ12" i="288"/>
  <c r="AQ13" i="288"/>
  <c r="AQ14" i="288"/>
  <c r="AQ15" i="288"/>
  <c r="AQ16" i="288"/>
  <c r="AQ17" i="288"/>
  <c r="AQ18" i="288"/>
  <c r="AQ19" i="288"/>
  <c r="AQ20" i="288"/>
  <c r="AQ21" i="288"/>
  <c r="AQ22" i="288"/>
  <c r="AQ23" i="288"/>
  <c r="AQ24" i="288"/>
  <c r="AQ25" i="288"/>
  <c r="AQ26" i="288"/>
  <c r="AR4" i="288"/>
  <c r="Y31" i="288" s="1"/>
  <c r="AQ4" i="288"/>
  <c r="AR7" i="288"/>
  <c r="M34" i="288" s="1"/>
  <c r="AQ7" i="288"/>
  <c r="AR6" i="288"/>
  <c r="AB33" i="288" s="1"/>
  <c r="AQ6" i="288"/>
  <c r="AR5" i="288"/>
  <c r="Y32" i="288" s="1"/>
  <c r="AQ5" i="288"/>
  <c r="P39" i="288" l="1"/>
  <c r="M33" i="288"/>
  <c r="P33" i="288"/>
  <c r="AE33" i="288"/>
  <c r="P37" i="288"/>
  <c r="AB37" i="288"/>
  <c r="AE38" i="288"/>
  <c r="AE32" i="288"/>
  <c r="AS17" i="288"/>
  <c r="S32" i="288"/>
  <c r="S33" i="288"/>
  <c r="AS12" i="288"/>
  <c r="AS24" i="288"/>
  <c r="V43" i="288"/>
  <c r="AE43" i="288"/>
  <c r="P43" i="288"/>
  <c r="AT25" i="288"/>
  <c r="Y33" i="288"/>
  <c r="AE44" i="288"/>
  <c r="AT12" i="288"/>
  <c r="Y36" i="288"/>
  <c r="AB38" i="288"/>
  <c r="P36" i="288"/>
  <c r="S36" i="288"/>
  <c r="S38" i="288"/>
  <c r="AS26" i="288"/>
  <c r="P38" i="288"/>
  <c r="Y47" i="288"/>
  <c r="M44" i="288"/>
  <c r="P44" i="288"/>
  <c r="V47" i="288"/>
  <c r="AT24" i="288"/>
  <c r="M38" i="288"/>
  <c r="P51" i="288"/>
  <c r="V51" i="288"/>
  <c r="AB32" i="288"/>
  <c r="AE47" i="288"/>
  <c r="Y38" i="288"/>
  <c r="M36" i="288"/>
  <c r="M47" i="288"/>
  <c r="P47" i="288"/>
  <c r="AT20" i="288"/>
  <c r="M52" i="288"/>
  <c r="P52" i="288"/>
  <c r="V52" i="288"/>
  <c r="AE51" i="288"/>
  <c r="AB31" i="288"/>
  <c r="AT18" i="288"/>
  <c r="S31" i="288"/>
  <c r="Y35" i="288"/>
  <c r="AE35" i="288"/>
  <c r="P35" i="288"/>
  <c r="AB35" i="288"/>
  <c r="M35" i="288"/>
  <c r="AE31" i="288"/>
  <c r="P31" i="288"/>
  <c r="M31" i="288"/>
  <c r="V50" i="288"/>
  <c r="Y50" i="288"/>
  <c r="M50" i="288"/>
  <c r="S50" i="288"/>
  <c r="AE50" i="288"/>
  <c r="P50" i="288"/>
  <c r="M49" i="288"/>
  <c r="S49" i="288"/>
  <c r="P49" i="288"/>
  <c r="V49" i="288"/>
  <c r="AB49" i="288"/>
  <c r="AE49" i="288"/>
  <c r="M48" i="288"/>
  <c r="AB48" i="288"/>
  <c r="AE48" i="288"/>
  <c r="V48" i="288"/>
  <c r="Y48" i="288"/>
  <c r="P48" i="288"/>
  <c r="AB46" i="288"/>
  <c r="Y46" i="288"/>
  <c r="M46" i="288"/>
  <c r="P46" i="288"/>
  <c r="S46" i="288"/>
  <c r="AE46" i="288"/>
  <c r="AB45" i="288"/>
  <c r="AE45" i="288"/>
  <c r="V45" i="288"/>
  <c r="P45" i="288"/>
  <c r="S45" i="288"/>
  <c r="M45" i="288"/>
  <c r="AB39" i="288"/>
  <c r="M39" i="288"/>
  <c r="AE39" i="288"/>
  <c r="Y39" i="288"/>
  <c r="V39" i="288"/>
  <c r="AE42" i="288"/>
  <c r="S42" i="288"/>
  <c r="Y42" i="288"/>
  <c r="M42" i="288"/>
  <c r="V42" i="288"/>
  <c r="P42" i="288"/>
  <c r="M41" i="288"/>
  <c r="P41" i="288"/>
  <c r="AE41" i="288"/>
  <c r="Y41" i="288"/>
  <c r="V41" i="288"/>
  <c r="S41" i="288"/>
  <c r="V40" i="288"/>
  <c r="S40" i="288"/>
  <c r="P40" i="288"/>
  <c r="Y40" i="288"/>
  <c r="M40" i="288"/>
  <c r="AB40" i="288"/>
  <c r="M37" i="288"/>
  <c r="S37" i="288"/>
  <c r="AT11" i="288"/>
  <c r="Y37" i="288"/>
  <c r="AE37" i="288"/>
  <c r="AB34" i="288"/>
  <c r="P34" i="288"/>
  <c r="Y34" i="288"/>
  <c r="AE34" i="288"/>
  <c r="S34" i="288"/>
  <c r="AS15" i="288"/>
  <c r="AS21" i="288"/>
  <c r="AT22" i="288"/>
  <c r="AT16" i="288"/>
  <c r="AT23" i="288"/>
  <c r="AT21" i="288"/>
  <c r="AT19" i="288"/>
  <c r="AS14" i="288"/>
  <c r="AS13" i="288"/>
  <c r="AS23" i="288"/>
  <c r="AS22" i="288"/>
</calcChain>
</file>

<file path=xl/sharedStrings.xml><?xml version="1.0" encoding="utf-8"?>
<sst xmlns="http://schemas.openxmlformats.org/spreadsheetml/2006/main" count="290" uniqueCount="82">
  <si>
    <t>SPAN</t>
  </si>
  <si>
    <t>Duplex Mode and SCS</t>
    <phoneticPr fontId="9" type="noConversion"/>
  </si>
  <si>
    <t>CHBW</t>
    <phoneticPr fontId="9" type="noConversion"/>
  </si>
  <si>
    <t>MIMO</t>
    <phoneticPr fontId="9" type="noConversion"/>
  </si>
  <si>
    <t>Rank for target + Co-UE</t>
    <phoneticPr fontId="8" type="noConversion"/>
  </si>
  <si>
    <t>2+2</t>
    <phoneticPr fontId="8" type="noConversion"/>
  </si>
  <si>
    <t>Antenna correlation</t>
    <phoneticPr fontId="8" type="noConversion"/>
  </si>
  <si>
    <t>4T4R</t>
    <phoneticPr fontId="9" type="noConversion"/>
  </si>
  <si>
    <t>Precoder selection</t>
    <phoneticPr fontId="8" type="noConversion"/>
  </si>
  <si>
    <t>Orthogonal</t>
    <phoneticPr fontId="8" type="noConversion"/>
  </si>
  <si>
    <t>Channel Model</t>
    <phoneticPr fontId="8" type="noConversion"/>
  </si>
  <si>
    <t>ULA Low</t>
    <phoneticPr fontId="8" type="noConversion"/>
  </si>
  <si>
    <t>XP medium</t>
    <phoneticPr fontId="8" type="noConversion"/>
  </si>
  <si>
    <t>MCS for the target UE (MCS Table 1)</t>
    <phoneticPr fontId="10" type="noConversion"/>
  </si>
  <si>
    <t>Modulation order for the co-scheduled UE</t>
    <phoneticPr fontId="10" type="noConversion"/>
  </si>
  <si>
    <t>QPSK</t>
    <phoneticPr fontId="8" type="noConversion"/>
  </si>
  <si>
    <t>MCS 17</t>
    <phoneticPr fontId="9" type="noConversion"/>
  </si>
  <si>
    <t>16QAM</t>
    <phoneticPr fontId="8" type="noConversion"/>
  </si>
  <si>
    <t>MCS 13</t>
  </si>
  <si>
    <t>Alignment results (SNR [dB] @ 70% Max TP)</t>
    <phoneticPr fontId="9" type="noConversion"/>
  </si>
  <si>
    <t>Company 9</t>
  </si>
  <si>
    <t>Company 10</t>
  </si>
  <si>
    <t>AVE</t>
  </si>
  <si>
    <t>R-ML</t>
    <phoneticPr fontId="10" type="noConversion"/>
  </si>
  <si>
    <t>Gain over baseline</t>
  </si>
  <si>
    <t>R-ML</t>
  </si>
  <si>
    <t>Baseline IRC/E-IRC</t>
  </si>
  <si>
    <t>Orthogonal</t>
  </si>
  <si>
    <t>QPSK</t>
  </si>
  <si>
    <t>IRC</t>
  </si>
  <si>
    <t>E-IRC</t>
  </si>
  <si>
    <t xml:space="preserve">2T2R </t>
  </si>
  <si>
    <t xml:space="preserve">2T4R </t>
  </si>
  <si>
    <t>TDLC300-100</t>
  </si>
  <si>
    <t>ULA medium</t>
  </si>
  <si>
    <t>MCS 17</t>
  </si>
  <si>
    <t>16QAM</t>
  </si>
  <si>
    <t>ULA Low</t>
  </si>
  <si>
    <t>20a</t>
  </si>
  <si>
    <t>23a</t>
  </si>
  <si>
    <t>TDLA30-10</t>
  </si>
  <si>
    <t>FDD 15 KHz SCS</t>
  </si>
  <si>
    <t>10MHz</t>
  </si>
  <si>
    <t>1+1</t>
  </si>
  <si>
    <t>TDD 30KHz SCS</t>
  </si>
  <si>
    <t>40 MHz</t>
  </si>
  <si>
    <t>34a</t>
  </si>
  <si>
    <t>37a</t>
  </si>
  <si>
    <t>2T2R</t>
  </si>
  <si>
    <t>2T4R</t>
  </si>
  <si>
    <t>2+2</t>
  </si>
  <si>
    <t>4T4R</t>
  </si>
  <si>
    <t>ULA Medium</t>
  </si>
  <si>
    <t>FDD 15KHz SCS</t>
  </si>
  <si>
    <t>10 MHz</t>
  </si>
  <si>
    <t>TDD 30KHz</t>
  </si>
  <si>
    <t>DCI Index</t>
  </si>
  <si>
    <t>Index 1/2</t>
  </si>
  <si>
    <t>Index 6</t>
  </si>
  <si>
    <t>Case Number (New)</t>
  </si>
  <si>
    <t>Case Number (110bis)</t>
  </si>
  <si>
    <t>Impairment results (SNR [dB] @ 70% Max TP) for R-ML Receiver</t>
  </si>
  <si>
    <t>Margin</t>
  </si>
  <si>
    <t>Requirement</t>
  </si>
  <si>
    <t>China Telecom (R4-2407114)</t>
  </si>
  <si>
    <t>Apple (R4-2407249)</t>
  </si>
  <si>
    <t>N/A</t>
  </si>
  <si>
    <t>Inf</t>
  </si>
  <si>
    <t>Nokia (R4-2407748)</t>
  </si>
  <si>
    <t> 2.9</t>
  </si>
  <si>
    <t> 1.1</t>
  </si>
  <si>
    <t>NA</t>
  </si>
  <si>
    <t>MediaTek (R4-2409453)</t>
  </si>
  <si>
    <t>ZTE</t>
  </si>
  <si>
    <t>Ericsson (R4-2408744)</t>
  </si>
  <si>
    <t>Huawei (R4-2409005)</t>
  </si>
  <si>
    <t>ZTE (R4-2409086)</t>
  </si>
  <si>
    <t xml:space="preserve">Ericsson </t>
  </si>
  <si>
    <t xml:space="preserve">MediaTek </t>
  </si>
  <si>
    <t>Outlier result to be removed for span &lt; 3dB</t>
  </si>
  <si>
    <t>Additional outlier to be removed for span &lt; 2.5 dB</t>
  </si>
  <si>
    <t>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</si>
</sst>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 (Body)"/>
    </font>
    <font>
      <sz val="10"/>
      <color theme="1"/>
      <name val="Calibri (Body)"/>
    </font>
    <font>
      <sz val="8"/>
      <name val="Arial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>
      <alignment vertical="center"/>
    </xf>
    <xf numFmtId="0" fontId="3" fillId="0" borderId="0"/>
  </cellStyleXfs>
  <cellXfs count="53">
    <xf numFmtId="0" fontId="0" fillId="0" borderId="0" xfId="0"/>
    <xf numFmtId="0" fontId="4" fillId="2" borderId="1" xfId="19" applyFont="1" applyFill="1" applyBorder="1" applyAlignment="1">
      <alignment horizontal="center" vertical="center" wrapText="1"/>
    </xf>
    <xf numFmtId="0" fontId="3" fillId="0" borderId="0" xfId="19"/>
    <xf numFmtId="0" fontId="4" fillId="0" borderId="1" xfId="19" applyFont="1" applyBorder="1" applyAlignment="1">
      <alignment horizontal="center" vertical="center" wrapText="1"/>
    </xf>
    <xf numFmtId="0" fontId="3" fillId="0" borderId="1" xfId="19" applyBorder="1" applyAlignment="1">
      <alignment horizontal="center"/>
    </xf>
    <xf numFmtId="0" fontId="4" fillId="3" borderId="1" xfId="19" applyFont="1" applyFill="1" applyBorder="1" applyAlignment="1">
      <alignment horizontal="center" vertical="center" wrapText="1"/>
    </xf>
    <xf numFmtId="0" fontId="4" fillId="4" borderId="1" xfId="19" applyFont="1" applyFill="1" applyBorder="1" applyAlignment="1">
      <alignment horizontal="center" vertical="center" wrapText="1"/>
    </xf>
    <xf numFmtId="0" fontId="11" fillId="0" borderId="1" xfId="19" applyFont="1" applyBorder="1" applyAlignment="1">
      <alignment horizontal="center"/>
    </xf>
    <xf numFmtId="0" fontId="2" fillId="0" borderId="1" xfId="19" applyFont="1" applyBorder="1" applyAlignment="1">
      <alignment horizontal="center"/>
    </xf>
    <xf numFmtId="0" fontId="12" fillId="0" borderId="1" xfId="19" applyFont="1" applyBorder="1" applyAlignment="1">
      <alignment horizontal="center" vertical="center" wrapText="1"/>
    </xf>
    <xf numFmtId="164" fontId="13" fillId="0" borderId="1" xfId="19" applyNumberFormat="1" applyFont="1" applyBorder="1" applyAlignment="1">
      <alignment horizontal="center"/>
    </xf>
    <xf numFmtId="0" fontId="14" fillId="0" borderId="1" xfId="19" applyFont="1" applyBorder="1" applyAlignment="1">
      <alignment horizontal="center" vertical="center" wrapText="1"/>
    </xf>
    <xf numFmtId="164" fontId="3" fillId="0" borderId="0" xfId="19" applyNumberFormat="1"/>
    <xf numFmtId="0" fontId="4" fillId="3" borderId="2" xfId="19" applyFont="1" applyFill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3" fillId="0" borderId="1" xfId="19" applyBorder="1"/>
    <xf numFmtId="164" fontId="1" fillId="0" borderId="1" xfId="19" applyNumberFormat="1" applyFont="1" applyBorder="1" applyAlignment="1">
      <alignment horizontal="center"/>
    </xf>
    <xf numFmtId="0" fontId="14" fillId="0" borderId="0" xfId="19" applyFont="1" applyAlignment="1">
      <alignment horizontal="center" vertical="center" wrapText="1"/>
    </xf>
    <xf numFmtId="0" fontId="12" fillId="0" borderId="0" xfId="19" applyFont="1" applyAlignment="1">
      <alignment horizontal="center" vertical="center" wrapText="1"/>
    </xf>
    <xf numFmtId="0" fontId="2" fillId="5" borderId="1" xfId="19" applyFont="1" applyFill="1" applyBorder="1" applyAlignment="1">
      <alignment horizontal="center"/>
    </xf>
    <xf numFmtId="0" fontId="3" fillId="5" borderId="1" xfId="19" applyFill="1" applyBorder="1" applyAlignment="1">
      <alignment horizontal="center"/>
    </xf>
    <xf numFmtId="164" fontId="3" fillId="0" borderId="1" xfId="19" applyNumberFormat="1" applyBorder="1" applyAlignment="1">
      <alignment horizontal="center"/>
    </xf>
    <xf numFmtId="164" fontId="3" fillId="0" borderId="0" xfId="19" applyNumberFormat="1" applyAlignment="1">
      <alignment horizontal="center"/>
    </xf>
    <xf numFmtId="0" fontId="3" fillId="0" borderId="0" xfId="19" applyAlignment="1">
      <alignment horizontal="center"/>
    </xf>
    <xf numFmtId="0" fontId="1" fillId="0" borderId="1" xfId="19" applyFont="1" applyBorder="1" applyAlignment="1">
      <alignment horizontal="center"/>
    </xf>
    <xf numFmtId="164" fontId="11" fillId="0" borderId="1" xfId="19" applyNumberFormat="1" applyFont="1" applyBorder="1" applyAlignment="1">
      <alignment horizontal="center"/>
    </xf>
    <xf numFmtId="164" fontId="16" fillId="0" borderId="1" xfId="19" applyNumberFormat="1" applyFont="1" applyBorder="1" applyAlignment="1">
      <alignment horizontal="center"/>
    </xf>
    <xf numFmtId="0" fontId="16" fillId="0" borderId="1" xfId="19" applyFont="1" applyBorder="1" applyAlignment="1">
      <alignment horizontal="center"/>
    </xf>
    <xf numFmtId="0" fontId="16" fillId="0" borderId="0" xfId="19" applyFont="1"/>
    <xf numFmtId="0" fontId="11" fillId="0" borderId="0" xfId="19" applyFont="1"/>
    <xf numFmtId="0" fontId="4" fillId="0" borderId="2" xfId="19" applyFont="1" applyBorder="1" applyAlignment="1">
      <alignment horizontal="center" vertical="center" wrapText="1"/>
    </xf>
    <xf numFmtId="0" fontId="4" fillId="0" borderId="3" xfId="19" applyFont="1" applyBorder="1" applyAlignment="1">
      <alignment horizontal="center" vertical="center" wrapText="1"/>
    </xf>
    <xf numFmtId="0" fontId="4" fillId="0" borderId="4" xfId="19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/>
    </xf>
    <xf numFmtId="0" fontId="2" fillId="0" borderId="3" xfId="19" applyFont="1" applyBorder="1" applyAlignment="1">
      <alignment horizontal="center"/>
    </xf>
    <xf numFmtId="0" fontId="2" fillId="0" borderId="4" xfId="19" applyFont="1" applyBorder="1" applyAlignment="1">
      <alignment horizontal="center"/>
    </xf>
    <xf numFmtId="0" fontId="4" fillId="0" borderId="1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center" vertical="center"/>
    </xf>
    <xf numFmtId="0" fontId="3" fillId="0" borderId="1" xfId="19" applyBorder="1" applyAlignment="1">
      <alignment horizontal="center" vertical="center"/>
    </xf>
    <xf numFmtId="0" fontId="14" fillId="0" borderId="1" xfId="19" applyFont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 wrapText="1"/>
    </xf>
    <xf numFmtId="0" fontId="4" fillId="0" borderId="5" xfId="19" applyFont="1" applyBorder="1" applyAlignment="1">
      <alignment horizontal="center" vertical="center" wrapText="1"/>
    </xf>
    <xf numFmtId="0" fontId="4" fillId="0" borderId="6" xfId="19" applyFont="1" applyBorder="1" applyAlignment="1">
      <alignment horizontal="center" vertical="center" wrapText="1"/>
    </xf>
    <xf numFmtId="0" fontId="4" fillId="3" borderId="2" xfId="19" applyFont="1" applyFill="1" applyBorder="1" applyAlignment="1">
      <alignment horizontal="center" vertical="center" wrapText="1"/>
    </xf>
    <xf numFmtId="0" fontId="4" fillId="3" borderId="3" xfId="19" applyFont="1" applyFill="1" applyBorder="1" applyAlignment="1">
      <alignment horizontal="center" vertical="center" wrapText="1"/>
    </xf>
    <xf numFmtId="0" fontId="4" fillId="3" borderId="4" xfId="19" applyFont="1" applyFill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4" fillId="4" borderId="4" xfId="19" applyFont="1" applyFill="1" applyBorder="1" applyAlignment="1">
      <alignment horizontal="center" vertical="center" wrapText="1"/>
    </xf>
    <xf numFmtId="16" fontId="4" fillId="0" borderId="1" xfId="19" applyNumberFormat="1" applyFont="1" applyBorder="1" applyAlignment="1">
      <alignment horizontal="center" vertical="center" wrapText="1"/>
    </xf>
    <xf numFmtId="0" fontId="3" fillId="0" borderId="2" xfId="19" applyBorder="1" applyAlignment="1">
      <alignment horizontal="center"/>
    </xf>
    <xf numFmtId="0" fontId="3" fillId="0" borderId="3" xfId="19" applyBorder="1" applyAlignment="1">
      <alignment horizontal="center"/>
    </xf>
    <xf numFmtId="0" fontId="3" fillId="0" borderId="4" xfId="19" applyBorder="1" applyAlignment="1">
      <alignment horizontal="center"/>
    </xf>
    <xf numFmtId="164" fontId="17" fillId="0" borderId="1" xfId="19" applyNumberFormat="1" applyFont="1" applyBorder="1" applyAlignment="1">
      <alignment horizontal="center"/>
    </xf>
  </cellXfs>
  <cellStyles count="20">
    <cellStyle name="Normal" xfId="0" builtinId="0"/>
    <cellStyle name="Normal 2" xfId="8" xr:uid="{00000000-0005-0000-0000-000000000000}"/>
    <cellStyle name="Normal 2 10" xfId="11" xr:uid="{00000000-0005-0000-0000-000001000000}"/>
    <cellStyle name="Normal 2 11" xfId="12" xr:uid="{00000000-0005-0000-0000-000002000000}"/>
    <cellStyle name="Normal 2 12" xfId="13" xr:uid="{00000000-0005-0000-0000-000003000000}"/>
    <cellStyle name="Normal 2 13" xfId="2" xr:uid="{00000000-0005-0000-0000-000004000000}"/>
    <cellStyle name="Normal 2 14" xfId="3" xr:uid="{00000000-0005-0000-0000-000005000000}"/>
    <cellStyle name="Normal 2 2" xfId="4" xr:uid="{00000000-0005-0000-0000-000006000000}"/>
    <cellStyle name="Normal 2 3" xfId="14" xr:uid="{00000000-0005-0000-0000-000007000000}"/>
    <cellStyle name="Normal 2 4" xfId="15" xr:uid="{00000000-0005-0000-0000-000008000000}"/>
    <cellStyle name="Normal 2 5" xfId="5" xr:uid="{00000000-0005-0000-0000-000009000000}"/>
    <cellStyle name="Normal 2 6" xfId="6" xr:uid="{00000000-0005-0000-0000-00000A000000}"/>
    <cellStyle name="Normal 2 7" xfId="1" xr:uid="{00000000-0005-0000-0000-00000B000000}"/>
    <cellStyle name="Normal 2 8" xfId="7" xr:uid="{00000000-0005-0000-0000-00000C000000}"/>
    <cellStyle name="Normal 2 9" xfId="10" xr:uid="{00000000-0005-0000-0000-00000D000000}"/>
    <cellStyle name="Normal 3" xfId="9" xr:uid="{00000000-0005-0000-0000-00000E000000}"/>
    <cellStyle name="Normal 3 2" xfId="16" xr:uid="{00000000-0005-0000-0000-00000F000000}"/>
    <cellStyle name="常规 2" xfId="17" xr:uid="{00000000-0005-0000-0000-000011000000}"/>
    <cellStyle name="常规 3" xfId="19" xr:uid="{04408A5E-200E-4104-982D-A4377CDA5E90}"/>
    <cellStyle name="常规 4 2" xfId="18" xr:uid="{00000000-0005-0000-0000-00001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50" workbookViewId="0">
      <selection activeCell="K14" sqref="K14"/>
    </sheetView>
  </sheetViews>
  <sheetFormatPr defaultColWidth="9" defaultRowHeight="13.2"/>
  <cols>
    <col min="11" max="14" width="9.109375" customWidth="1"/>
    <col min="16" max="16" width="9.109375" customWidth="1"/>
  </cols>
  <sheetData/>
  <phoneticPr fontId="8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E9C5-86B4-7C4C-898B-153401568396}">
  <dimension ref="A1:AV52"/>
  <sheetViews>
    <sheetView zoomScale="85" zoomScaleNormal="85" workbookViewId="0">
      <pane xSplit="12" ySplit="2" topLeftCell="W3" activePane="bottomRight" state="frozen"/>
      <selection pane="topRight" activeCell="L1" sqref="L1"/>
      <selection pane="bottomLeft" activeCell="A3" sqref="A3"/>
      <selection pane="bottomRight" activeCell="S9" sqref="S9"/>
    </sheetView>
  </sheetViews>
  <sheetFormatPr defaultColWidth="9.6640625" defaultRowHeight="14.4"/>
  <cols>
    <col min="1" max="3" width="6.88671875" style="2" customWidth="1"/>
    <col min="4" max="4" width="6" style="2" customWidth="1"/>
    <col min="5" max="5" width="5.6640625" style="2" customWidth="1"/>
    <col min="6" max="6" width="6" style="2" customWidth="1"/>
    <col min="7" max="7" width="8.6640625" style="2" customWidth="1"/>
    <col min="8" max="9" width="10.33203125" style="2" customWidth="1"/>
    <col min="10" max="10" width="6.109375" style="2" customWidth="1"/>
    <col min="11" max="11" width="7.33203125" style="2" customWidth="1"/>
    <col min="12" max="12" width="7.44140625" style="2" customWidth="1"/>
    <col min="13" max="21" width="9.6640625" style="23"/>
    <col min="22" max="22" width="9.33203125" style="23" customWidth="1"/>
    <col min="23" max="30" width="9.6640625" style="23"/>
    <col min="31" max="31" width="9.6640625" style="23" customWidth="1"/>
    <col min="32" max="32" width="9.33203125" style="23" customWidth="1"/>
    <col min="33" max="34" width="9.6640625" style="23" customWidth="1"/>
    <col min="35" max="42" width="9.6640625" style="2" customWidth="1"/>
    <col min="43" max="16384" width="9.6640625" style="2"/>
  </cols>
  <sheetData>
    <row r="1" spans="1:48" ht="23.4" customHeight="1">
      <c r="B1" s="30"/>
      <c r="C1" s="31"/>
      <c r="D1" s="31"/>
      <c r="E1" s="31"/>
      <c r="F1" s="31"/>
      <c r="G1" s="31"/>
      <c r="H1" s="31"/>
      <c r="I1" s="31"/>
      <c r="J1" s="31"/>
      <c r="K1" s="31"/>
      <c r="L1" s="32"/>
      <c r="M1" s="41" t="s">
        <v>19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8" ht="110.4">
      <c r="A2" s="1" t="s">
        <v>59</v>
      </c>
      <c r="B2" s="1" t="s">
        <v>60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56</v>
      </c>
      <c r="M2" s="43" t="s">
        <v>64</v>
      </c>
      <c r="N2" s="44"/>
      <c r="O2" s="45"/>
      <c r="P2" s="43" t="s">
        <v>65</v>
      </c>
      <c r="Q2" s="44"/>
      <c r="R2" s="45"/>
      <c r="S2" s="43" t="s">
        <v>68</v>
      </c>
      <c r="T2" s="44"/>
      <c r="U2" s="45"/>
      <c r="V2" s="43" t="s">
        <v>74</v>
      </c>
      <c r="W2" s="44"/>
      <c r="X2" s="45"/>
      <c r="Y2" s="43" t="s">
        <v>75</v>
      </c>
      <c r="Z2" s="44"/>
      <c r="AA2" s="45"/>
      <c r="AB2" s="43" t="s">
        <v>76</v>
      </c>
      <c r="AC2" s="44"/>
      <c r="AD2" s="45"/>
      <c r="AE2" s="43" t="s">
        <v>72</v>
      </c>
      <c r="AF2" s="44"/>
      <c r="AG2" s="45"/>
      <c r="AH2" s="43" t="s">
        <v>81</v>
      </c>
      <c r="AI2" s="44"/>
      <c r="AJ2" s="45"/>
      <c r="AK2" s="43" t="s">
        <v>20</v>
      </c>
      <c r="AL2" s="44"/>
      <c r="AM2" s="45"/>
      <c r="AN2" s="43" t="s">
        <v>21</v>
      </c>
      <c r="AO2" s="44"/>
      <c r="AP2" s="45"/>
      <c r="AQ2" s="46" t="s">
        <v>25</v>
      </c>
      <c r="AR2" s="47"/>
      <c r="AS2" s="46" t="s">
        <v>24</v>
      </c>
      <c r="AT2" s="47"/>
      <c r="AU2" s="46" t="s">
        <v>26</v>
      </c>
      <c r="AV2" s="47"/>
    </row>
    <row r="3" spans="1:48" ht="27.6">
      <c r="B3" s="49"/>
      <c r="C3" s="50"/>
      <c r="D3" s="50"/>
      <c r="E3" s="50"/>
      <c r="F3" s="50"/>
      <c r="G3" s="50"/>
      <c r="H3" s="50"/>
      <c r="I3" s="50"/>
      <c r="J3" s="50"/>
      <c r="K3" s="50"/>
      <c r="L3" s="51"/>
      <c r="M3" s="5" t="s">
        <v>23</v>
      </c>
      <c r="N3" s="5" t="s">
        <v>29</v>
      </c>
      <c r="O3" s="5" t="s">
        <v>24</v>
      </c>
      <c r="P3" s="5" t="s">
        <v>23</v>
      </c>
      <c r="Q3" s="5" t="s">
        <v>29</v>
      </c>
      <c r="R3" s="5" t="s">
        <v>24</v>
      </c>
      <c r="S3" s="5" t="s">
        <v>23</v>
      </c>
      <c r="T3" s="5" t="s">
        <v>29</v>
      </c>
      <c r="U3" s="5" t="s">
        <v>24</v>
      </c>
      <c r="V3" s="5" t="s">
        <v>23</v>
      </c>
      <c r="W3" s="5" t="s">
        <v>30</v>
      </c>
      <c r="X3" s="5" t="s">
        <v>24</v>
      </c>
      <c r="Y3" s="5" t="s">
        <v>23</v>
      </c>
      <c r="Z3" s="5" t="s">
        <v>29</v>
      </c>
      <c r="AA3" s="5" t="s">
        <v>24</v>
      </c>
      <c r="AB3" s="5" t="s">
        <v>23</v>
      </c>
      <c r="AC3" s="5" t="s">
        <v>29</v>
      </c>
      <c r="AD3" s="5" t="s">
        <v>24</v>
      </c>
      <c r="AE3" s="5" t="s">
        <v>23</v>
      </c>
      <c r="AF3" s="5" t="s">
        <v>29</v>
      </c>
      <c r="AG3" s="5" t="s">
        <v>24</v>
      </c>
      <c r="AH3" s="5" t="s">
        <v>23</v>
      </c>
      <c r="AI3" s="5" t="s">
        <v>29</v>
      </c>
      <c r="AJ3" s="5" t="s">
        <v>24</v>
      </c>
      <c r="AK3" s="5" t="s">
        <v>23</v>
      </c>
      <c r="AL3" s="5" t="s">
        <v>29</v>
      </c>
      <c r="AM3" s="5" t="s">
        <v>24</v>
      </c>
      <c r="AN3" s="5" t="s">
        <v>23</v>
      </c>
      <c r="AO3" s="5" t="s">
        <v>29</v>
      </c>
      <c r="AP3" s="5" t="s">
        <v>24</v>
      </c>
      <c r="AQ3" s="6" t="s">
        <v>0</v>
      </c>
      <c r="AR3" s="6" t="s">
        <v>22</v>
      </c>
      <c r="AS3" s="6" t="s">
        <v>0</v>
      </c>
      <c r="AT3" s="6" t="s">
        <v>22</v>
      </c>
      <c r="AU3" s="6" t="s">
        <v>0</v>
      </c>
      <c r="AV3" s="6" t="s">
        <v>22</v>
      </c>
    </row>
    <row r="4" spans="1:48" ht="12.9" customHeight="1">
      <c r="A4" s="3">
        <v>1</v>
      </c>
      <c r="B4" s="3">
        <v>2</v>
      </c>
      <c r="C4" s="36" t="s">
        <v>53</v>
      </c>
      <c r="D4" s="36" t="s">
        <v>54</v>
      </c>
      <c r="E4" s="36" t="s">
        <v>43</v>
      </c>
      <c r="F4" s="3" t="s">
        <v>48</v>
      </c>
      <c r="G4" s="36" t="s">
        <v>27</v>
      </c>
      <c r="H4" s="36" t="s">
        <v>33</v>
      </c>
      <c r="I4" s="36" t="s">
        <v>52</v>
      </c>
      <c r="J4" s="36" t="s">
        <v>18</v>
      </c>
      <c r="K4" s="36" t="s">
        <v>28</v>
      </c>
      <c r="L4" s="48" t="s">
        <v>57</v>
      </c>
      <c r="M4" s="7">
        <v>16</v>
      </c>
      <c r="N4" s="19"/>
      <c r="O4" s="19"/>
      <c r="P4" s="8">
        <v>14</v>
      </c>
      <c r="Q4" s="19"/>
      <c r="R4" s="19"/>
      <c r="S4" s="8">
        <v>14.4</v>
      </c>
      <c r="T4" s="19"/>
      <c r="U4" s="19"/>
      <c r="V4" s="8"/>
      <c r="W4" s="19"/>
      <c r="X4" s="19"/>
      <c r="Y4" s="8">
        <v>13</v>
      </c>
      <c r="Z4" s="19"/>
      <c r="AA4" s="19"/>
      <c r="AB4" s="24">
        <v>13.2</v>
      </c>
      <c r="AC4" s="19"/>
      <c r="AD4" s="19"/>
      <c r="AE4" s="8">
        <v>13.6</v>
      </c>
      <c r="AF4" s="19"/>
      <c r="AG4" s="19"/>
      <c r="AH4" s="8">
        <v>14.2</v>
      </c>
      <c r="AI4" s="19"/>
      <c r="AJ4" s="19"/>
      <c r="AK4" s="4"/>
      <c r="AL4" s="20"/>
      <c r="AM4" s="20"/>
      <c r="AN4" s="4"/>
      <c r="AO4" s="20"/>
      <c r="AP4" s="20"/>
      <c r="AQ4" s="10">
        <f>MAX($M4,$P4,$S4,$V4,$Y4,$AB4,$AE4,$AH4,$AK4,AN4)-MIN($M4,$P4,$S4,$V4,$Y4,$AB4,$AE4,$AH4,$AK4,AN4)</f>
        <v>3</v>
      </c>
      <c r="AR4" s="10">
        <f>AVERAGE($M4,$P4,$S4,$V4,$Y4,$AB4,$AE4,$AH4,$AK4,AN4)</f>
        <v>14.057142857142855</v>
      </c>
      <c r="AS4" s="10"/>
      <c r="AT4" s="10"/>
      <c r="AU4" s="10"/>
      <c r="AV4" s="10"/>
    </row>
    <row r="5" spans="1:48" ht="13.5" customHeight="1">
      <c r="A5" s="3">
        <v>2</v>
      </c>
      <c r="B5" s="3">
        <v>4</v>
      </c>
      <c r="C5" s="36"/>
      <c r="D5" s="36"/>
      <c r="E5" s="36"/>
      <c r="F5" s="3" t="s">
        <v>49</v>
      </c>
      <c r="G5" s="36"/>
      <c r="H5" s="36"/>
      <c r="I5" s="36"/>
      <c r="J5" s="36"/>
      <c r="K5" s="36"/>
      <c r="L5" s="36"/>
      <c r="M5" s="8">
        <v>13.9</v>
      </c>
      <c r="N5" s="19"/>
      <c r="O5" s="19"/>
      <c r="P5" s="8">
        <v>13.6</v>
      </c>
      <c r="Q5" s="19"/>
      <c r="R5" s="19"/>
      <c r="S5" s="8">
        <v>12.1</v>
      </c>
      <c r="T5" s="19"/>
      <c r="U5" s="19"/>
      <c r="V5" s="8"/>
      <c r="W5" s="19"/>
      <c r="X5" s="19"/>
      <c r="Y5" s="8">
        <v>12.1</v>
      </c>
      <c r="Z5" s="19"/>
      <c r="AA5" s="19"/>
      <c r="AB5" s="24">
        <v>13.7</v>
      </c>
      <c r="AC5" s="19"/>
      <c r="AD5" s="19"/>
      <c r="AE5" s="8">
        <v>12.2</v>
      </c>
      <c r="AF5" s="19"/>
      <c r="AG5" s="19"/>
      <c r="AH5" s="8"/>
      <c r="AI5" s="19"/>
      <c r="AJ5" s="19"/>
      <c r="AK5" s="4"/>
      <c r="AL5" s="20"/>
      <c r="AM5" s="20"/>
      <c r="AN5" s="4"/>
      <c r="AO5" s="20"/>
      <c r="AP5" s="20"/>
      <c r="AQ5" s="10">
        <f>MAX($M5,$P5,$S5,$V5,$Y5,$AB5,$AE5,$AH5,$AK5,AN5)-MIN($M5,$P5,$S5,$V5,$Y5,$AB5,$AE5,$AH5,$AK5,AN5)</f>
        <v>1.8000000000000007</v>
      </c>
      <c r="AR5" s="10">
        <f>AVERAGE($M5,$P5,$S5,$V5,$Y5,$AB5,$AE5,$AH5,$AK5,AN5)</f>
        <v>12.933333333333335</v>
      </c>
      <c r="AS5" s="10"/>
      <c r="AT5" s="10"/>
      <c r="AU5" s="10"/>
      <c r="AV5" s="10"/>
    </row>
    <row r="6" spans="1:48" ht="13.5" customHeight="1">
      <c r="A6" s="3">
        <v>3</v>
      </c>
      <c r="B6" s="3">
        <v>7</v>
      </c>
      <c r="C6" s="36"/>
      <c r="D6" s="36"/>
      <c r="E6" s="3" t="s">
        <v>50</v>
      </c>
      <c r="F6" s="3" t="s">
        <v>51</v>
      </c>
      <c r="G6" s="36"/>
      <c r="H6" s="3" t="s">
        <v>40</v>
      </c>
      <c r="I6" s="3" t="s">
        <v>11</v>
      </c>
      <c r="J6" s="3" t="s">
        <v>16</v>
      </c>
      <c r="K6" s="3" t="s">
        <v>17</v>
      </c>
      <c r="L6" s="36"/>
      <c r="M6" s="8">
        <v>15.6</v>
      </c>
      <c r="N6" s="19"/>
      <c r="O6" s="19"/>
      <c r="P6" s="8">
        <v>16.8</v>
      </c>
      <c r="Q6" s="19"/>
      <c r="R6" s="19"/>
      <c r="S6" s="8">
        <v>17</v>
      </c>
      <c r="T6" s="19"/>
      <c r="U6" s="19"/>
      <c r="V6" s="8"/>
      <c r="W6" s="19"/>
      <c r="X6" s="19"/>
      <c r="Y6" s="8">
        <v>15.1</v>
      </c>
      <c r="Z6" s="19"/>
      <c r="AA6" s="19"/>
      <c r="AB6" s="24">
        <v>16.3</v>
      </c>
      <c r="AC6" s="19"/>
      <c r="AD6" s="19"/>
      <c r="AE6" s="8">
        <v>16.899999999999999</v>
      </c>
      <c r="AF6" s="19"/>
      <c r="AG6" s="19"/>
      <c r="AH6" s="8">
        <v>16.399999999999999</v>
      </c>
      <c r="AI6" s="19"/>
      <c r="AJ6" s="19"/>
      <c r="AK6" s="4"/>
      <c r="AL6" s="20"/>
      <c r="AM6" s="20"/>
      <c r="AN6" s="4"/>
      <c r="AO6" s="20"/>
      <c r="AP6" s="20"/>
      <c r="AQ6" s="16">
        <f t="shared" ref="AQ6" si="0">MAX($M6,$P6,$S6,$V6,$Y6,$AB6,$AE6,$AH6,$AK6,AN6)-MIN($M6,$P6,$S6,$V6,$Y6,$AB6,$AE6,$AH6,$AK6,AN6)</f>
        <v>1.9000000000000004</v>
      </c>
      <c r="AR6" s="16">
        <f t="shared" ref="AR6" si="1">AVERAGE($M6,$P6,$S6,$V6,$Y6,$AB6,$AE6,$AH6,$AK6,AN6)</f>
        <v>16.3</v>
      </c>
      <c r="AS6" s="16"/>
      <c r="AT6" s="16"/>
      <c r="AU6" s="16"/>
      <c r="AV6" s="16"/>
    </row>
    <row r="7" spans="1:48" ht="13.5" customHeight="1">
      <c r="A7" s="3">
        <v>4</v>
      </c>
      <c r="B7" s="3">
        <v>11</v>
      </c>
      <c r="C7" s="36" t="s">
        <v>55</v>
      </c>
      <c r="D7" s="36" t="s">
        <v>45</v>
      </c>
      <c r="E7" s="36" t="s">
        <v>43</v>
      </c>
      <c r="F7" s="3" t="s">
        <v>48</v>
      </c>
      <c r="G7" s="36"/>
      <c r="H7" s="36" t="s">
        <v>33</v>
      </c>
      <c r="I7" s="36" t="s">
        <v>52</v>
      </c>
      <c r="J7" s="36" t="s">
        <v>18</v>
      </c>
      <c r="K7" s="36" t="s">
        <v>28</v>
      </c>
      <c r="L7" s="36"/>
      <c r="M7" s="7">
        <v>18.399999999999999</v>
      </c>
      <c r="N7" s="19"/>
      <c r="O7" s="19"/>
      <c r="P7" s="8">
        <v>14</v>
      </c>
      <c r="Q7" s="19"/>
      <c r="R7" s="19"/>
      <c r="S7" s="8">
        <v>15.4</v>
      </c>
      <c r="T7" s="19"/>
      <c r="U7" s="19"/>
      <c r="V7" s="8"/>
      <c r="W7" s="19"/>
      <c r="X7" s="19"/>
      <c r="Y7" s="8">
        <v>13.4</v>
      </c>
      <c r="Z7" s="19"/>
      <c r="AA7" s="19"/>
      <c r="AB7" s="24">
        <v>14.6</v>
      </c>
      <c r="AC7" s="19"/>
      <c r="AD7" s="19"/>
      <c r="AE7" s="8">
        <v>14.3</v>
      </c>
      <c r="AF7" s="19"/>
      <c r="AG7" s="19"/>
      <c r="AH7" s="8"/>
      <c r="AI7" s="19"/>
      <c r="AJ7" s="19"/>
      <c r="AK7" s="4"/>
      <c r="AL7" s="20"/>
      <c r="AM7" s="20"/>
      <c r="AN7" s="4"/>
      <c r="AO7" s="20"/>
      <c r="AP7" s="20"/>
      <c r="AQ7" s="10">
        <f>MAX($M7,$P7,$S7,$V7,$Y7,$AB7,$AE7,$AH7,$AK7,AN7)-MIN($M7,$P7,$S7,$V7,$Y7,$AB7,$AE7,$AH7,$AK7,AN7)</f>
        <v>4.9999999999999982</v>
      </c>
      <c r="AR7" s="10">
        <f>AVERAGE($M7,$P7,$S7,$V7,$Y7,$AB7,$AE7,$AH7,$AK7,AN7)</f>
        <v>15.016666666666666</v>
      </c>
      <c r="AS7" s="10"/>
      <c r="AT7" s="10"/>
      <c r="AU7" s="10"/>
      <c r="AV7" s="10"/>
    </row>
    <row r="8" spans="1:48" ht="13.5" customHeight="1">
      <c r="A8" s="3">
        <v>5</v>
      </c>
      <c r="B8" s="3">
        <v>13</v>
      </c>
      <c r="C8" s="36"/>
      <c r="D8" s="36"/>
      <c r="E8" s="36"/>
      <c r="F8" s="3" t="s">
        <v>49</v>
      </c>
      <c r="G8" s="36"/>
      <c r="H8" s="36"/>
      <c r="I8" s="36"/>
      <c r="J8" s="36"/>
      <c r="K8" s="36"/>
      <c r="L8" s="36"/>
      <c r="M8" s="27">
        <v>15.4</v>
      </c>
      <c r="N8" s="19"/>
      <c r="O8" s="19"/>
      <c r="P8" s="8">
        <v>13.5</v>
      </c>
      <c r="Q8" s="19"/>
      <c r="R8" s="19"/>
      <c r="S8" s="8">
        <v>12.9</v>
      </c>
      <c r="T8" s="19"/>
      <c r="U8" s="19"/>
      <c r="V8" s="8"/>
      <c r="W8" s="19"/>
      <c r="X8" s="19"/>
      <c r="Y8" s="8">
        <v>12.5</v>
      </c>
      <c r="Z8" s="19"/>
      <c r="AA8" s="19"/>
      <c r="AB8" s="24">
        <v>14.9</v>
      </c>
      <c r="AC8" s="19"/>
      <c r="AD8" s="19"/>
      <c r="AE8" s="8">
        <v>13.1</v>
      </c>
      <c r="AF8" s="19"/>
      <c r="AG8" s="19"/>
      <c r="AH8" s="8"/>
      <c r="AI8" s="19"/>
      <c r="AJ8" s="19"/>
      <c r="AK8" s="4"/>
      <c r="AL8" s="20"/>
      <c r="AM8" s="20"/>
      <c r="AN8" s="4"/>
      <c r="AO8" s="20"/>
      <c r="AP8" s="20"/>
      <c r="AQ8" s="10">
        <f t="shared" ref="AQ8:AQ26" si="2">MAX($M8,$P8,$S8,$V8,$Y8,$AB8,$AE8,$AH8,$AK8,AN8)-MIN($M8,$P8,$S8,$V8,$Y8,$AB8,$AE8,$AH8,$AK8,AN8)</f>
        <v>2.9000000000000004</v>
      </c>
      <c r="AR8" s="10">
        <f t="shared" ref="AR8:AR26" si="3">AVERAGE($M8,$P8,$S8,$V8,$Y8,$AB8,$AE8,$AH8,$AK8,AN8)</f>
        <v>13.716666666666667</v>
      </c>
      <c r="AS8" s="10"/>
      <c r="AT8" s="10"/>
      <c r="AU8" s="10"/>
      <c r="AV8" s="10"/>
    </row>
    <row r="9" spans="1:48" ht="13.5" customHeight="1">
      <c r="A9" s="3">
        <v>6</v>
      </c>
      <c r="B9" s="3">
        <v>16</v>
      </c>
      <c r="C9" s="36"/>
      <c r="D9" s="36"/>
      <c r="E9" s="3" t="s">
        <v>50</v>
      </c>
      <c r="F9" s="3" t="s">
        <v>51</v>
      </c>
      <c r="G9" s="36"/>
      <c r="H9" s="3" t="s">
        <v>40</v>
      </c>
      <c r="I9" s="3" t="s">
        <v>11</v>
      </c>
      <c r="J9" s="3" t="s">
        <v>16</v>
      </c>
      <c r="K9" s="3" t="s">
        <v>17</v>
      </c>
      <c r="L9" s="36"/>
      <c r="M9" s="8">
        <v>15.6</v>
      </c>
      <c r="N9" s="19"/>
      <c r="O9" s="19"/>
      <c r="P9" s="8">
        <v>16.7</v>
      </c>
      <c r="Q9" s="19"/>
      <c r="R9" s="19"/>
      <c r="S9" s="8">
        <v>17.100000000000001</v>
      </c>
      <c r="T9" s="19"/>
      <c r="U9" s="19"/>
      <c r="V9" s="8"/>
      <c r="W9" s="19"/>
      <c r="X9" s="19"/>
      <c r="Y9" s="8">
        <v>15.4</v>
      </c>
      <c r="Z9" s="19"/>
      <c r="AA9" s="19"/>
      <c r="AB9" s="24">
        <v>17.100000000000001</v>
      </c>
      <c r="AC9" s="19"/>
      <c r="AD9" s="19"/>
      <c r="AE9" s="8">
        <v>17.2</v>
      </c>
      <c r="AF9" s="19"/>
      <c r="AG9" s="19"/>
      <c r="AH9" s="8"/>
      <c r="AI9" s="19"/>
      <c r="AJ9" s="19"/>
      <c r="AK9" s="4"/>
      <c r="AL9" s="20"/>
      <c r="AM9" s="20"/>
      <c r="AN9" s="4"/>
      <c r="AO9" s="20"/>
      <c r="AP9" s="20"/>
      <c r="AQ9" s="10">
        <f t="shared" si="2"/>
        <v>1.7999999999999989</v>
      </c>
      <c r="AR9" s="10">
        <f t="shared" si="3"/>
        <v>16.516666666666669</v>
      </c>
      <c r="AS9" s="10"/>
      <c r="AT9" s="10"/>
      <c r="AU9" s="10"/>
      <c r="AV9" s="10"/>
    </row>
    <row r="10" spans="1:48" ht="13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5"/>
    </row>
    <row r="11" spans="1:48">
      <c r="A11" s="11">
        <v>7</v>
      </c>
      <c r="B11" s="11">
        <v>20</v>
      </c>
      <c r="C11" s="40" t="s">
        <v>41</v>
      </c>
      <c r="D11" s="36" t="s">
        <v>42</v>
      </c>
      <c r="E11" s="36" t="s">
        <v>43</v>
      </c>
      <c r="F11" s="3" t="s">
        <v>31</v>
      </c>
      <c r="G11" s="39" t="s">
        <v>9</v>
      </c>
      <c r="H11" s="36" t="s">
        <v>33</v>
      </c>
      <c r="I11" s="36" t="s">
        <v>34</v>
      </c>
      <c r="J11" s="36" t="s">
        <v>18</v>
      </c>
      <c r="K11" s="36" t="s">
        <v>15</v>
      </c>
      <c r="L11" s="37" t="s">
        <v>58</v>
      </c>
      <c r="M11" s="27">
        <v>16.2</v>
      </c>
      <c r="N11" s="4">
        <v>19.5</v>
      </c>
      <c r="O11" s="4">
        <v>3.2</v>
      </c>
      <c r="P11" s="7">
        <v>17.600000000000001</v>
      </c>
      <c r="Q11" s="4">
        <v>20.5</v>
      </c>
      <c r="R11" s="4">
        <f>Q11-P11</f>
        <v>2.8999999999999986</v>
      </c>
      <c r="S11" s="4">
        <v>14.6</v>
      </c>
      <c r="T11" s="4">
        <v>21.4</v>
      </c>
      <c r="U11" s="4">
        <v>6.8</v>
      </c>
      <c r="V11" s="4">
        <v>14.1</v>
      </c>
      <c r="W11" s="4">
        <v>18.899999999999999</v>
      </c>
      <c r="X11" s="4">
        <v>5</v>
      </c>
      <c r="Y11" s="21">
        <v>13.6</v>
      </c>
      <c r="Z11" s="4">
        <v>19.399999999999999</v>
      </c>
      <c r="AA11" s="4">
        <v>5.8</v>
      </c>
      <c r="AB11" s="4">
        <v>13.3</v>
      </c>
      <c r="AC11" s="4">
        <v>20.7</v>
      </c>
      <c r="AD11" s="4">
        <v>7.4</v>
      </c>
      <c r="AE11" s="4">
        <v>15.5</v>
      </c>
      <c r="AF11" s="4">
        <v>20.7</v>
      </c>
      <c r="AG11" s="4">
        <f>AF11-AE11</f>
        <v>5.1999999999999993</v>
      </c>
      <c r="AH11" s="4"/>
      <c r="AI11" s="15"/>
      <c r="AJ11" s="15"/>
      <c r="AK11" s="15"/>
      <c r="AL11" s="15"/>
      <c r="AM11" s="15"/>
      <c r="AN11" s="15"/>
      <c r="AO11" s="15"/>
      <c r="AP11" s="15"/>
      <c r="AQ11" s="10">
        <f t="shared" si="2"/>
        <v>4.3000000000000007</v>
      </c>
      <c r="AR11" s="10">
        <f t="shared" si="3"/>
        <v>14.985714285714284</v>
      </c>
      <c r="AS11" s="10">
        <f t="shared" ref="AS11:AS26" si="4">MAX($O11,$R11,$U11,$X11,$AA11,$AD11,$AG11,$AJ11,$AM11,AP11)-MIN($O11,$R11,$U11,$X11,$AA11,$AD11,$AG11,$AJ11,$AM11,AP11)</f>
        <v>4.5000000000000018</v>
      </c>
      <c r="AT11" s="10">
        <f t="shared" ref="AT11:AT26" si="5">AVERAGE($O11,$R11,$U11,$X11,$AA11,$AD11,$AG11,$AJ11,$AM11,AP11)</f>
        <v>5.1857142857142851</v>
      </c>
      <c r="AU11" s="10">
        <f t="shared" ref="AU11:AU26" si="6">MAX($N11,$Q11,$T11,$W11,$Z11,$AC11,$AF11,$AI11,$AL11,AO11)-MIN($N11,$Q11,$T11,$W11,$Z11,$AC11,$AF11,$AI11,$AL11,AO11)</f>
        <v>2.5</v>
      </c>
      <c r="AV11" s="10">
        <f t="shared" ref="AV11:AV26" si="7">AVERAGE($N11,$Q11,$T11,$W11,$Z11,$AC11,$AF11,$AI11,$AL11,AO11)</f>
        <v>20.157142857142855</v>
      </c>
    </row>
    <row r="12" spans="1:48">
      <c r="A12" s="11">
        <v>8</v>
      </c>
      <c r="B12" s="11">
        <v>23</v>
      </c>
      <c r="C12" s="40"/>
      <c r="D12" s="36"/>
      <c r="E12" s="36"/>
      <c r="F12" s="3" t="s">
        <v>32</v>
      </c>
      <c r="G12" s="39"/>
      <c r="H12" s="36"/>
      <c r="I12" s="36"/>
      <c r="J12" s="36"/>
      <c r="K12" s="36"/>
      <c r="L12" s="38"/>
      <c r="M12" s="21">
        <v>14.1</v>
      </c>
      <c r="N12" s="4">
        <v>20.3</v>
      </c>
      <c r="O12" s="4">
        <v>6.2</v>
      </c>
      <c r="P12" s="7">
        <v>17.3</v>
      </c>
      <c r="Q12" s="4">
        <v>19.8</v>
      </c>
      <c r="R12" s="4">
        <f t="shared" ref="R12:R26" si="8">Q12-P12</f>
        <v>2.5</v>
      </c>
      <c r="S12" s="21">
        <v>13.6</v>
      </c>
      <c r="T12" s="4">
        <v>21.5</v>
      </c>
      <c r="U12" s="4">
        <v>7.9</v>
      </c>
      <c r="V12" s="27">
        <v>12.2</v>
      </c>
      <c r="W12" s="4">
        <v>18.5</v>
      </c>
      <c r="X12" s="4">
        <v>6.2</v>
      </c>
      <c r="Y12" s="4">
        <v>13.5</v>
      </c>
      <c r="Z12" s="4">
        <v>20.5</v>
      </c>
      <c r="AA12" s="4">
        <v>7</v>
      </c>
      <c r="AB12" s="4">
        <v>13.5</v>
      </c>
      <c r="AC12" s="4">
        <v>22.4</v>
      </c>
      <c r="AD12" s="4">
        <v>8.9</v>
      </c>
      <c r="AE12" s="21">
        <v>15.1</v>
      </c>
      <c r="AF12" s="4">
        <v>22.9</v>
      </c>
      <c r="AG12" s="4">
        <f t="shared" ref="AG12:AG15" si="9">AF12-AE12</f>
        <v>7.7999999999999989</v>
      </c>
      <c r="AH12" s="4"/>
      <c r="AI12" s="15"/>
      <c r="AJ12" s="15"/>
      <c r="AK12" s="15"/>
      <c r="AL12" s="15"/>
      <c r="AM12" s="15"/>
      <c r="AN12" s="15"/>
      <c r="AO12" s="15"/>
      <c r="AP12" s="15"/>
      <c r="AQ12" s="10">
        <f t="shared" si="2"/>
        <v>5.1000000000000014</v>
      </c>
      <c r="AR12" s="10">
        <f t="shared" si="3"/>
        <v>14.185714285714285</v>
      </c>
      <c r="AS12" s="10">
        <f t="shared" si="4"/>
        <v>6.4</v>
      </c>
      <c r="AT12" s="10">
        <f t="shared" si="5"/>
        <v>6.6428571428571432</v>
      </c>
      <c r="AU12" s="10">
        <f t="shared" si="6"/>
        <v>4.3999999999999986</v>
      </c>
      <c r="AV12" s="10">
        <f t="shared" si="7"/>
        <v>20.842857142857145</v>
      </c>
    </row>
    <row r="13" spans="1:48">
      <c r="A13" s="11">
        <v>9</v>
      </c>
      <c r="B13" s="11">
        <v>26</v>
      </c>
      <c r="C13" s="40"/>
      <c r="D13" s="36"/>
      <c r="E13" s="36"/>
      <c r="F13" s="3" t="s">
        <v>31</v>
      </c>
      <c r="G13" s="39"/>
      <c r="H13" s="36"/>
      <c r="I13" s="36"/>
      <c r="J13" s="36" t="s">
        <v>35</v>
      </c>
      <c r="K13" s="36" t="s">
        <v>36</v>
      </c>
      <c r="L13" s="38"/>
      <c r="M13" s="26">
        <v>19.399999999999999</v>
      </c>
      <c r="N13" s="4">
        <v>25.5</v>
      </c>
      <c r="O13" s="4">
        <v>6.1</v>
      </c>
      <c r="P13" s="4">
        <v>22.3</v>
      </c>
      <c r="Q13" s="4" t="s">
        <v>66</v>
      </c>
      <c r="R13" s="24" t="s">
        <v>67</v>
      </c>
      <c r="S13" s="21">
        <v>21.9</v>
      </c>
      <c r="T13" s="4">
        <v>26.7</v>
      </c>
      <c r="U13" s="4">
        <v>4.8</v>
      </c>
      <c r="V13" s="4">
        <v>21.1</v>
      </c>
      <c r="W13" s="4" t="s">
        <v>66</v>
      </c>
      <c r="X13" s="4" t="s">
        <v>67</v>
      </c>
      <c r="Y13" s="4">
        <v>20.9</v>
      </c>
      <c r="Z13" s="4">
        <v>26.1</v>
      </c>
      <c r="AA13" s="4">
        <v>5.2</v>
      </c>
      <c r="AB13" s="4">
        <v>20.8</v>
      </c>
      <c r="AC13" s="4">
        <v>26.3</v>
      </c>
      <c r="AD13" s="4">
        <v>5.5</v>
      </c>
      <c r="AE13" s="21">
        <v>22</v>
      </c>
      <c r="AF13" s="4">
        <v>29.2</v>
      </c>
      <c r="AG13" s="4">
        <f t="shared" si="9"/>
        <v>7.1999999999999993</v>
      </c>
      <c r="AH13" s="4">
        <v>20.9</v>
      </c>
      <c r="AI13" s="15"/>
      <c r="AJ13" s="15"/>
      <c r="AK13" s="15"/>
      <c r="AL13" s="15"/>
      <c r="AM13" s="15"/>
      <c r="AN13" s="15"/>
      <c r="AO13" s="15"/>
      <c r="AP13" s="15"/>
      <c r="AQ13" s="10">
        <f t="shared" si="2"/>
        <v>2.9000000000000021</v>
      </c>
      <c r="AR13" s="10">
        <f t="shared" si="3"/>
        <v>21.162499999999998</v>
      </c>
      <c r="AS13" s="10">
        <f t="shared" si="4"/>
        <v>2.3999999999999995</v>
      </c>
      <c r="AT13" s="10">
        <f t="shared" si="5"/>
        <v>5.76</v>
      </c>
      <c r="AU13" s="10">
        <f t="shared" si="6"/>
        <v>3.6999999999999993</v>
      </c>
      <c r="AV13" s="10">
        <f t="shared" si="7"/>
        <v>26.76</v>
      </c>
    </row>
    <row r="14" spans="1:48">
      <c r="A14" s="11">
        <v>10</v>
      </c>
      <c r="B14" s="11">
        <v>29</v>
      </c>
      <c r="C14" s="40"/>
      <c r="D14" s="36"/>
      <c r="E14" s="36"/>
      <c r="F14" s="3" t="s">
        <v>32</v>
      </c>
      <c r="G14" s="39"/>
      <c r="H14" s="36"/>
      <c r="I14" s="36"/>
      <c r="J14" s="36"/>
      <c r="K14" s="36"/>
      <c r="L14" s="38"/>
      <c r="M14" s="25">
        <v>18.3</v>
      </c>
      <c r="N14" s="4">
        <v>25.9</v>
      </c>
      <c r="O14" s="4">
        <v>7.6</v>
      </c>
      <c r="P14" s="4">
        <v>21.7</v>
      </c>
      <c r="Q14" s="4" t="s">
        <v>66</v>
      </c>
      <c r="R14" s="24" t="s">
        <v>67</v>
      </c>
      <c r="S14" s="21">
        <v>19.8</v>
      </c>
      <c r="T14" s="4">
        <v>25.9</v>
      </c>
      <c r="U14" s="4">
        <v>6.1</v>
      </c>
      <c r="V14" s="4">
        <v>20.6</v>
      </c>
      <c r="W14" s="4">
        <v>25.7</v>
      </c>
      <c r="X14" s="4">
        <v>5.2</v>
      </c>
      <c r="Y14" s="4">
        <v>20.9</v>
      </c>
      <c r="Z14" s="4">
        <v>27.9</v>
      </c>
      <c r="AA14" s="4">
        <v>7</v>
      </c>
      <c r="AB14" s="25">
        <v>24.8</v>
      </c>
      <c r="AC14" s="4">
        <v>32.799999999999997</v>
      </c>
      <c r="AD14" s="4">
        <v>8</v>
      </c>
      <c r="AE14" s="21">
        <v>21.7</v>
      </c>
      <c r="AF14" s="4">
        <v>32.4</v>
      </c>
      <c r="AG14" s="4">
        <f t="shared" si="9"/>
        <v>10.7</v>
      </c>
      <c r="AH14" s="4"/>
      <c r="AI14" s="15"/>
      <c r="AJ14" s="15"/>
      <c r="AK14" s="15"/>
      <c r="AL14" s="15"/>
      <c r="AM14" s="15"/>
      <c r="AN14" s="15"/>
      <c r="AO14" s="15"/>
      <c r="AP14" s="15"/>
      <c r="AQ14" s="10">
        <f t="shared" si="2"/>
        <v>6.5</v>
      </c>
      <c r="AR14" s="10">
        <f t="shared" si="3"/>
        <v>21.114285714285717</v>
      </c>
      <c r="AS14" s="10">
        <f t="shared" si="4"/>
        <v>5.4999999999999991</v>
      </c>
      <c r="AT14" s="10">
        <f t="shared" si="5"/>
        <v>7.4333333333333327</v>
      </c>
      <c r="AU14" s="10">
        <f t="shared" si="6"/>
        <v>7.0999999999999979</v>
      </c>
      <c r="AV14" s="10">
        <f t="shared" si="7"/>
        <v>28.433333333333334</v>
      </c>
    </row>
    <row r="15" spans="1:48">
      <c r="A15" s="11">
        <v>11</v>
      </c>
      <c r="B15" s="11" t="s">
        <v>38</v>
      </c>
      <c r="C15" s="40"/>
      <c r="D15" s="36"/>
      <c r="E15" s="36"/>
      <c r="F15" s="3" t="s">
        <v>31</v>
      </c>
      <c r="G15" s="39"/>
      <c r="H15" s="36"/>
      <c r="I15" s="36" t="s">
        <v>37</v>
      </c>
      <c r="J15" s="36" t="s">
        <v>18</v>
      </c>
      <c r="K15" s="36" t="s">
        <v>15</v>
      </c>
      <c r="L15" s="38"/>
      <c r="M15" s="21">
        <v>10.199999999999999</v>
      </c>
      <c r="N15" s="4">
        <v>12.4</v>
      </c>
      <c r="O15" s="4">
        <v>2.2000000000000002</v>
      </c>
      <c r="P15" s="4">
        <v>12.1</v>
      </c>
      <c r="Q15" s="4">
        <v>12.6</v>
      </c>
      <c r="R15" s="4">
        <f t="shared" si="8"/>
        <v>0.5</v>
      </c>
      <c r="S15" s="21">
        <v>11.6</v>
      </c>
      <c r="T15" s="4">
        <v>14.5</v>
      </c>
      <c r="U15" s="4" t="s">
        <v>69</v>
      </c>
      <c r="V15" s="7">
        <v>13.2</v>
      </c>
      <c r="W15" s="4">
        <v>15.7</v>
      </c>
      <c r="X15" s="4">
        <v>3.3</v>
      </c>
      <c r="Y15" s="21">
        <v>10.1</v>
      </c>
      <c r="Z15" s="4">
        <v>12.5</v>
      </c>
      <c r="AA15" s="4">
        <v>2.4</v>
      </c>
      <c r="AB15" s="7">
        <v>8.9</v>
      </c>
      <c r="AC15" s="4">
        <v>13</v>
      </c>
      <c r="AD15" s="4">
        <v>4.0999999999999996</v>
      </c>
      <c r="AE15" s="21">
        <v>12.5</v>
      </c>
      <c r="AF15" s="4">
        <v>16.100000000000001</v>
      </c>
      <c r="AG15" s="4">
        <f t="shared" si="9"/>
        <v>3.6000000000000014</v>
      </c>
      <c r="AH15" s="4"/>
      <c r="AI15" s="15"/>
      <c r="AJ15" s="15"/>
      <c r="AK15" s="15"/>
      <c r="AL15" s="15"/>
      <c r="AM15" s="15"/>
      <c r="AN15" s="15"/>
      <c r="AO15" s="15"/>
      <c r="AP15" s="15"/>
      <c r="AQ15" s="10">
        <f t="shared" si="2"/>
        <v>4.2999999999999989</v>
      </c>
      <c r="AR15" s="10">
        <f t="shared" si="3"/>
        <v>11.228571428571428</v>
      </c>
      <c r="AS15" s="10">
        <f t="shared" si="4"/>
        <v>3.5999999999999996</v>
      </c>
      <c r="AT15" s="10">
        <f t="shared" si="5"/>
        <v>2.6833333333333336</v>
      </c>
      <c r="AU15" s="10">
        <f t="shared" si="6"/>
        <v>3.7000000000000011</v>
      </c>
      <c r="AV15" s="10">
        <f t="shared" si="7"/>
        <v>13.828571428571431</v>
      </c>
    </row>
    <row r="16" spans="1:48">
      <c r="A16" s="11">
        <v>12</v>
      </c>
      <c r="B16" s="11" t="s">
        <v>39</v>
      </c>
      <c r="C16" s="40"/>
      <c r="D16" s="36"/>
      <c r="E16" s="36"/>
      <c r="F16" s="3" t="s">
        <v>32</v>
      </c>
      <c r="G16" s="39"/>
      <c r="H16" s="36"/>
      <c r="I16" s="36"/>
      <c r="J16" s="36"/>
      <c r="K16" s="36"/>
      <c r="L16" s="38"/>
      <c r="M16" s="21">
        <v>5.2</v>
      </c>
      <c r="N16" s="4">
        <v>6.4</v>
      </c>
      <c r="O16" s="4">
        <v>1.2</v>
      </c>
      <c r="P16" s="4">
        <v>5.9</v>
      </c>
      <c r="Q16" s="4">
        <v>6.2</v>
      </c>
      <c r="R16" s="4">
        <f t="shared" si="8"/>
        <v>0.29999999999999982</v>
      </c>
      <c r="S16" s="26">
        <v>7.2</v>
      </c>
      <c r="T16" s="4">
        <v>8.3000000000000007</v>
      </c>
      <c r="U16" s="4" t="s">
        <v>70</v>
      </c>
      <c r="V16" s="7">
        <v>3.8</v>
      </c>
      <c r="W16" s="4">
        <v>4.5999999999999996</v>
      </c>
      <c r="X16" s="4">
        <v>1</v>
      </c>
      <c r="Y16" s="4">
        <v>5.8</v>
      </c>
      <c r="Z16" s="4">
        <v>6.5</v>
      </c>
      <c r="AA16" s="4">
        <v>0.7</v>
      </c>
      <c r="AB16" s="4">
        <v>4.5999999999999996</v>
      </c>
      <c r="AC16" s="4">
        <v>6.5</v>
      </c>
      <c r="AD16" s="4">
        <v>1.9</v>
      </c>
      <c r="AE16" s="26">
        <v>7.4</v>
      </c>
      <c r="AF16" s="4">
        <v>9</v>
      </c>
      <c r="AG16" s="21">
        <f>AF16-AE16</f>
        <v>1.5999999999999996</v>
      </c>
      <c r="AH16" s="4"/>
      <c r="AI16" s="15"/>
      <c r="AJ16" s="15"/>
      <c r="AK16" s="15"/>
      <c r="AL16" s="15"/>
      <c r="AM16" s="15"/>
      <c r="AN16" s="15"/>
      <c r="AO16" s="15"/>
      <c r="AP16" s="15"/>
      <c r="AQ16" s="10">
        <f t="shared" si="2"/>
        <v>3.6000000000000005</v>
      </c>
      <c r="AR16" s="10">
        <f t="shared" si="3"/>
        <v>5.7</v>
      </c>
      <c r="AS16" s="10">
        <f t="shared" si="4"/>
        <v>1.6</v>
      </c>
      <c r="AT16" s="10">
        <f t="shared" si="5"/>
        <v>1.1166666666666665</v>
      </c>
      <c r="AU16" s="10">
        <f t="shared" si="6"/>
        <v>4.4000000000000004</v>
      </c>
      <c r="AV16" s="10">
        <f t="shared" si="7"/>
        <v>6.7857142857142856</v>
      </c>
    </row>
    <row r="17" spans="1:48">
      <c r="A17" s="11">
        <v>13</v>
      </c>
      <c r="B17" s="9">
        <v>31</v>
      </c>
      <c r="C17" s="40"/>
      <c r="D17" s="36"/>
      <c r="E17" s="36" t="s">
        <v>5</v>
      </c>
      <c r="F17" s="36" t="s">
        <v>7</v>
      </c>
      <c r="G17" s="39"/>
      <c r="H17" s="36" t="s">
        <v>40</v>
      </c>
      <c r="I17" s="3" t="s">
        <v>37</v>
      </c>
      <c r="J17" s="36" t="s">
        <v>18</v>
      </c>
      <c r="K17" s="36" t="s">
        <v>15</v>
      </c>
      <c r="L17" s="38"/>
      <c r="M17" s="21">
        <v>10.6</v>
      </c>
      <c r="N17" s="4">
        <v>13.5</v>
      </c>
      <c r="O17" s="4">
        <v>2.9</v>
      </c>
      <c r="P17" s="4">
        <v>12.4</v>
      </c>
      <c r="Q17" s="4">
        <v>12.9</v>
      </c>
      <c r="R17" s="4">
        <f t="shared" si="8"/>
        <v>0.5</v>
      </c>
      <c r="S17" s="21"/>
      <c r="T17" s="4"/>
      <c r="U17" s="4"/>
      <c r="V17" s="4">
        <v>10.3</v>
      </c>
      <c r="W17" s="4">
        <v>11.7</v>
      </c>
      <c r="X17" s="4">
        <v>1.1000000000000001</v>
      </c>
      <c r="Y17" s="4">
        <v>10.6</v>
      </c>
      <c r="Z17" s="4">
        <v>12.1</v>
      </c>
      <c r="AA17" s="4">
        <v>1.5</v>
      </c>
      <c r="AB17" s="4"/>
      <c r="AC17" s="4"/>
      <c r="AD17" s="4"/>
      <c r="AE17" s="21">
        <v>11.8</v>
      </c>
      <c r="AF17" s="4">
        <v>12.8</v>
      </c>
      <c r="AG17" s="4">
        <f t="shared" ref="AG17:AG26" si="10">AF17-AE17</f>
        <v>1</v>
      </c>
      <c r="AH17" s="4"/>
      <c r="AI17" s="15"/>
      <c r="AJ17" s="15"/>
      <c r="AK17" s="15"/>
      <c r="AL17" s="15"/>
      <c r="AM17" s="15"/>
      <c r="AN17" s="15"/>
      <c r="AO17" s="15"/>
      <c r="AP17" s="15"/>
      <c r="AQ17" s="10">
        <f t="shared" si="2"/>
        <v>2.0999999999999996</v>
      </c>
      <c r="AR17" s="10">
        <f t="shared" si="3"/>
        <v>11.14</v>
      </c>
      <c r="AS17" s="10">
        <f t="shared" si="4"/>
        <v>2.4</v>
      </c>
      <c r="AT17" s="10">
        <f t="shared" si="5"/>
        <v>1.4</v>
      </c>
      <c r="AU17" s="10">
        <f t="shared" si="6"/>
        <v>1.8000000000000007</v>
      </c>
      <c r="AV17" s="10">
        <f t="shared" si="7"/>
        <v>12.6</v>
      </c>
    </row>
    <row r="18" spans="1:48">
      <c r="A18" s="11">
        <v>14</v>
      </c>
      <c r="B18" s="9">
        <v>32</v>
      </c>
      <c r="C18" s="40"/>
      <c r="D18" s="36"/>
      <c r="E18" s="36"/>
      <c r="F18" s="36"/>
      <c r="G18" s="39"/>
      <c r="H18" s="36"/>
      <c r="I18" s="3" t="s">
        <v>12</v>
      </c>
      <c r="J18" s="36"/>
      <c r="K18" s="36"/>
      <c r="L18" s="38"/>
      <c r="M18" s="21">
        <v>12</v>
      </c>
      <c r="N18" s="4">
        <v>15.5</v>
      </c>
      <c r="O18" s="4">
        <v>3.5</v>
      </c>
      <c r="P18" s="4">
        <v>14</v>
      </c>
      <c r="Q18" s="4">
        <v>14.5</v>
      </c>
      <c r="R18" s="4">
        <f t="shared" si="8"/>
        <v>0.5</v>
      </c>
      <c r="S18" s="21"/>
      <c r="T18" s="4"/>
      <c r="U18" s="4"/>
      <c r="V18" s="4">
        <v>12.7</v>
      </c>
      <c r="W18" s="4">
        <v>13.3</v>
      </c>
      <c r="X18" s="4">
        <v>1.4</v>
      </c>
      <c r="Y18" s="4">
        <v>12.6</v>
      </c>
      <c r="Z18" s="4">
        <v>13.9</v>
      </c>
      <c r="AA18" s="4">
        <v>1.3</v>
      </c>
      <c r="AB18" s="4"/>
      <c r="AC18" s="4"/>
      <c r="AD18" s="4"/>
      <c r="AE18" s="21">
        <v>13.3</v>
      </c>
      <c r="AF18" s="4">
        <v>14.5</v>
      </c>
      <c r="AG18" s="4">
        <f t="shared" si="10"/>
        <v>1.1999999999999993</v>
      </c>
      <c r="AH18" s="4"/>
      <c r="AI18" s="15"/>
      <c r="AJ18" s="15"/>
      <c r="AK18" s="15"/>
      <c r="AL18" s="15"/>
      <c r="AM18" s="15"/>
      <c r="AN18" s="15"/>
      <c r="AO18" s="15"/>
      <c r="AP18" s="15"/>
      <c r="AQ18" s="10">
        <f t="shared" si="2"/>
        <v>2</v>
      </c>
      <c r="AR18" s="10">
        <f t="shared" si="3"/>
        <v>12.920000000000002</v>
      </c>
      <c r="AS18" s="10">
        <f t="shared" si="4"/>
        <v>3</v>
      </c>
      <c r="AT18" s="10">
        <f t="shared" si="5"/>
        <v>1.5799999999999998</v>
      </c>
      <c r="AU18" s="10">
        <f t="shared" si="6"/>
        <v>2.1999999999999993</v>
      </c>
      <c r="AV18" s="10">
        <f t="shared" si="7"/>
        <v>14.339999999999998</v>
      </c>
    </row>
    <row r="19" spans="1:48">
      <c r="A19" s="11">
        <v>15</v>
      </c>
      <c r="B19" s="11">
        <v>34</v>
      </c>
      <c r="C19" s="40" t="s">
        <v>44</v>
      </c>
      <c r="D19" s="36" t="s">
        <v>45</v>
      </c>
      <c r="E19" s="36" t="s">
        <v>43</v>
      </c>
      <c r="F19" s="3" t="s">
        <v>31</v>
      </c>
      <c r="G19" s="39" t="s">
        <v>9</v>
      </c>
      <c r="H19" s="36" t="s">
        <v>33</v>
      </c>
      <c r="I19" s="36" t="s">
        <v>34</v>
      </c>
      <c r="J19" s="36" t="s">
        <v>18</v>
      </c>
      <c r="K19" s="36" t="s">
        <v>15</v>
      </c>
      <c r="L19" s="38"/>
      <c r="M19" s="25">
        <v>18</v>
      </c>
      <c r="N19" s="4"/>
      <c r="O19" s="4"/>
      <c r="P19" s="25">
        <v>17.8</v>
      </c>
      <c r="Q19" s="4">
        <v>21.3</v>
      </c>
      <c r="R19" s="4">
        <f t="shared" si="8"/>
        <v>3.5</v>
      </c>
      <c r="S19" s="21">
        <v>15.5</v>
      </c>
      <c r="T19" s="4">
        <v>22.6</v>
      </c>
      <c r="U19" s="4">
        <v>7.1</v>
      </c>
      <c r="V19" s="21">
        <v>15.6</v>
      </c>
      <c r="W19" s="4">
        <v>21.7</v>
      </c>
      <c r="X19" s="4">
        <v>6.8</v>
      </c>
      <c r="Y19" s="21">
        <v>14.1</v>
      </c>
      <c r="Z19" s="4">
        <v>20.399999999999999</v>
      </c>
      <c r="AA19" s="4">
        <v>6.3</v>
      </c>
      <c r="AB19" s="21">
        <v>14.6</v>
      </c>
      <c r="AC19" s="4">
        <v>22.5</v>
      </c>
      <c r="AD19" s="4">
        <v>7.9</v>
      </c>
      <c r="AE19" s="21">
        <v>15.8</v>
      </c>
      <c r="AF19" s="4">
        <v>23</v>
      </c>
      <c r="AG19" s="4">
        <f t="shared" si="10"/>
        <v>7.1999999999999993</v>
      </c>
      <c r="AH19" s="4"/>
      <c r="AI19" s="15"/>
      <c r="AJ19" s="15"/>
      <c r="AK19" s="15"/>
      <c r="AL19" s="15"/>
      <c r="AM19" s="15"/>
      <c r="AN19" s="15"/>
      <c r="AO19" s="15"/>
      <c r="AP19" s="15"/>
      <c r="AQ19" s="10">
        <f t="shared" si="2"/>
        <v>3.9000000000000004</v>
      </c>
      <c r="AR19" s="10">
        <f t="shared" si="3"/>
        <v>15.914285714285711</v>
      </c>
      <c r="AS19" s="10">
        <f t="shared" si="4"/>
        <v>4.4000000000000004</v>
      </c>
      <c r="AT19" s="10">
        <f t="shared" si="5"/>
        <v>6.4666666666666659</v>
      </c>
      <c r="AU19" s="10">
        <f t="shared" si="6"/>
        <v>2.6000000000000014</v>
      </c>
      <c r="AV19" s="10">
        <f t="shared" si="7"/>
        <v>21.916666666666668</v>
      </c>
    </row>
    <row r="20" spans="1:48">
      <c r="A20" s="11">
        <v>16</v>
      </c>
      <c r="B20" s="11">
        <v>37</v>
      </c>
      <c r="C20" s="40"/>
      <c r="D20" s="36"/>
      <c r="E20" s="36"/>
      <c r="F20" s="3" t="s">
        <v>32</v>
      </c>
      <c r="G20" s="39"/>
      <c r="H20" s="36"/>
      <c r="I20" s="36"/>
      <c r="J20" s="36"/>
      <c r="K20" s="36"/>
      <c r="L20" s="38"/>
      <c r="M20" s="21">
        <v>15.4</v>
      </c>
      <c r="N20" s="4"/>
      <c r="O20" s="4"/>
      <c r="P20" s="7">
        <v>17.5</v>
      </c>
      <c r="Q20" s="4">
        <v>20.7</v>
      </c>
      <c r="R20" s="4">
        <f t="shared" si="8"/>
        <v>3.1999999999999993</v>
      </c>
      <c r="S20" s="4">
        <v>13.3</v>
      </c>
      <c r="T20" s="4">
        <v>24.2</v>
      </c>
      <c r="U20" s="4">
        <v>10.9</v>
      </c>
      <c r="V20" s="4">
        <v>14.7</v>
      </c>
      <c r="W20" s="4">
        <v>21.6</v>
      </c>
      <c r="X20" s="4">
        <v>8.3000000000000007</v>
      </c>
      <c r="Y20" s="4">
        <v>14.3</v>
      </c>
      <c r="Z20" s="4">
        <v>22.3</v>
      </c>
      <c r="AA20" s="4">
        <v>8</v>
      </c>
      <c r="AB20" s="4">
        <v>14.9</v>
      </c>
      <c r="AC20" s="4">
        <v>22.8</v>
      </c>
      <c r="AD20" s="4">
        <v>7.9</v>
      </c>
      <c r="AE20" s="4">
        <v>15.2</v>
      </c>
      <c r="AF20" s="4">
        <v>32.9</v>
      </c>
      <c r="AG20" s="4">
        <f t="shared" si="10"/>
        <v>17.7</v>
      </c>
      <c r="AH20" s="4"/>
      <c r="AI20" s="15"/>
      <c r="AJ20" s="15"/>
      <c r="AK20" s="15"/>
      <c r="AL20" s="15"/>
      <c r="AM20" s="15"/>
      <c r="AN20" s="15"/>
      <c r="AO20" s="15"/>
      <c r="AP20" s="15"/>
      <c r="AQ20" s="10">
        <f t="shared" si="2"/>
        <v>4.1999999999999993</v>
      </c>
      <c r="AR20" s="10">
        <f t="shared" si="3"/>
        <v>15.042857142857144</v>
      </c>
      <c r="AS20" s="10">
        <f>MAX($O20,$R20,$U20,$X20,$AA20,$AD20,$AG20,$AJ20,$AM20,AP20)-MIN($O20,$R20,$U20,$X20,$AA20,$AD20,$AG20,$AJ20,$AM20,AP20)</f>
        <v>14.5</v>
      </c>
      <c r="AT20" s="10">
        <f t="shared" si="5"/>
        <v>9.3333333333333339</v>
      </c>
      <c r="AU20" s="10">
        <f t="shared" si="6"/>
        <v>12.2</v>
      </c>
      <c r="AV20" s="10">
        <f t="shared" si="7"/>
        <v>24.083333333333332</v>
      </c>
    </row>
    <row r="21" spans="1:48">
      <c r="A21" s="11">
        <v>17</v>
      </c>
      <c r="B21" s="11">
        <v>40</v>
      </c>
      <c r="C21" s="40"/>
      <c r="D21" s="36"/>
      <c r="E21" s="36"/>
      <c r="F21" s="3" t="s">
        <v>31</v>
      </c>
      <c r="G21" s="39"/>
      <c r="H21" s="36"/>
      <c r="I21" s="36"/>
      <c r="J21" s="36" t="s">
        <v>35</v>
      </c>
      <c r="K21" s="36" t="s">
        <v>36</v>
      </c>
      <c r="L21" s="38"/>
      <c r="M21" s="4">
        <v>22.2</v>
      </c>
      <c r="N21" s="4"/>
      <c r="O21" s="4"/>
      <c r="P21" s="4">
        <v>22.6</v>
      </c>
      <c r="Q21" s="4" t="s">
        <v>66</v>
      </c>
      <c r="R21" s="24" t="s">
        <v>67</v>
      </c>
      <c r="S21" s="4">
        <v>24.1</v>
      </c>
      <c r="T21" s="4" t="s">
        <v>71</v>
      </c>
      <c r="U21" s="4" t="s">
        <v>67</v>
      </c>
      <c r="V21" s="4">
        <v>22.7</v>
      </c>
      <c r="W21" s="4" t="s">
        <v>66</v>
      </c>
      <c r="X21" s="4" t="s">
        <v>67</v>
      </c>
      <c r="Y21" s="4">
        <v>22.1</v>
      </c>
      <c r="Z21" s="4">
        <v>28.8</v>
      </c>
      <c r="AA21" s="4">
        <v>6.7</v>
      </c>
      <c r="AB21" s="4">
        <v>22.8</v>
      </c>
      <c r="AC21" s="4">
        <v>27.1</v>
      </c>
      <c r="AD21" s="4">
        <v>4.3</v>
      </c>
      <c r="AE21" s="4">
        <v>22.3</v>
      </c>
      <c r="AF21" s="4">
        <v>30.7</v>
      </c>
      <c r="AG21" s="4">
        <f t="shared" si="10"/>
        <v>8.3999999999999986</v>
      </c>
      <c r="AH21" s="4"/>
      <c r="AI21" s="15"/>
      <c r="AJ21" s="15"/>
      <c r="AK21" s="15"/>
      <c r="AL21" s="15"/>
      <c r="AM21" s="15"/>
      <c r="AN21" s="15"/>
      <c r="AO21" s="15"/>
      <c r="AP21" s="15"/>
      <c r="AQ21" s="10">
        <f t="shared" si="2"/>
        <v>2</v>
      </c>
      <c r="AR21" s="10">
        <f t="shared" si="3"/>
        <v>22.68571428571429</v>
      </c>
      <c r="AS21" s="10">
        <f t="shared" si="4"/>
        <v>4.0999999999999988</v>
      </c>
      <c r="AT21" s="10">
        <f t="shared" si="5"/>
        <v>6.4666666666666659</v>
      </c>
      <c r="AU21" s="10">
        <f t="shared" si="6"/>
        <v>3.5999999999999979</v>
      </c>
      <c r="AV21" s="10">
        <f t="shared" si="7"/>
        <v>28.866666666666671</v>
      </c>
    </row>
    <row r="22" spans="1:48">
      <c r="A22" s="11">
        <v>18</v>
      </c>
      <c r="B22" s="11">
        <v>43</v>
      </c>
      <c r="C22" s="40"/>
      <c r="D22" s="36"/>
      <c r="E22" s="36"/>
      <c r="F22" s="3" t="s">
        <v>32</v>
      </c>
      <c r="G22" s="39"/>
      <c r="H22" s="36"/>
      <c r="I22" s="36"/>
      <c r="J22" s="36"/>
      <c r="K22" s="36"/>
      <c r="L22" s="38"/>
      <c r="M22" s="4">
        <v>21.9</v>
      </c>
      <c r="N22" s="4"/>
      <c r="O22" s="4"/>
      <c r="P22" s="4">
        <v>22</v>
      </c>
      <c r="Q22" s="4" t="s">
        <v>66</v>
      </c>
      <c r="R22" s="24" t="s">
        <v>67</v>
      </c>
      <c r="S22" s="4">
        <v>22.6</v>
      </c>
      <c r="T22" s="4">
        <v>30.5</v>
      </c>
      <c r="U22" s="4">
        <v>7.9</v>
      </c>
      <c r="V22" s="4">
        <v>22.4</v>
      </c>
      <c r="W22" s="4" t="s">
        <v>66</v>
      </c>
      <c r="X22" s="4" t="s">
        <v>67</v>
      </c>
      <c r="Y22" s="4">
        <v>22.5</v>
      </c>
      <c r="Z22" s="4">
        <v>32.4</v>
      </c>
      <c r="AA22" s="4">
        <v>9.9</v>
      </c>
      <c r="AB22" s="7">
        <v>25.6</v>
      </c>
      <c r="AC22" s="4">
        <v>35.299999999999997</v>
      </c>
      <c r="AD22" s="4">
        <v>9.6999999999999993</v>
      </c>
      <c r="AE22" s="4">
        <v>22.6</v>
      </c>
      <c r="AF22" s="4">
        <v>39.9</v>
      </c>
      <c r="AG22" s="4">
        <f t="shared" si="10"/>
        <v>17.299999999999997</v>
      </c>
      <c r="AH22" s="4"/>
      <c r="AI22" s="15"/>
      <c r="AJ22" s="15"/>
      <c r="AK22" s="15"/>
      <c r="AL22" s="15"/>
      <c r="AM22" s="15"/>
      <c r="AN22" s="15"/>
      <c r="AO22" s="15"/>
      <c r="AP22" s="15"/>
      <c r="AQ22" s="10">
        <f t="shared" si="2"/>
        <v>3.7000000000000028</v>
      </c>
      <c r="AR22" s="10">
        <f t="shared" si="3"/>
        <v>22.8</v>
      </c>
      <c r="AS22" s="10">
        <f t="shared" si="4"/>
        <v>9.3999999999999968</v>
      </c>
      <c r="AT22" s="10">
        <f t="shared" si="5"/>
        <v>11.2</v>
      </c>
      <c r="AU22" s="10">
        <f t="shared" si="6"/>
        <v>9.3999999999999986</v>
      </c>
      <c r="AV22" s="10">
        <f t="shared" si="7"/>
        <v>34.524999999999999</v>
      </c>
    </row>
    <row r="23" spans="1:48">
      <c r="A23" s="11">
        <v>19</v>
      </c>
      <c r="B23" s="11" t="s">
        <v>46</v>
      </c>
      <c r="C23" s="40"/>
      <c r="D23" s="36"/>
      <c r="E23" s="36"/>
      <c r="F23" s="3" t="s">
        <v>31</v>
      </c>
      <c r="G23" s="39"/>
      <c r="H23" s="36"/>
      <c r="I23" s="36" t="s">
        <v>37</v>
      </c>
      <c r="J23" s="36" t="s">
        <v>18</v>
      </c>
      <c r="K23" s="36" t="s">
        <v>15</v>
      </c>
      <c r="L23" s="38"/>
      <c r="M23" s="4">
        <v>10.9</v>
      </c>
      <c r="N23" s="4"/>
      <c r="O23" s="4"/>
      <c r="P23" s="4">
        <v>12.3</v>
      </c>
      <c r="Q23" s="4">
        <v>12.8</v>
      </c>
      <c r="R23" s="4">
        <f t="shared" si="8"/>
        <v>0.5</v>
      </c>
      <c r="S23" s="4">
        <v>12.3</v>
      </c>
      <c r="T23" s="4">
        <v>15.6</v>
      </c>
      <c r="U23" s="4">
        <v>3.2</v>
      </c>
      <c r="V23" s="4">
        <v>12.3</v>
      </c>
      <c r="W23" s="4">
        <v>29.1</v>
      </c>
      <c r="X23" s="4">
        <v>1.8</v>
      </c>
      <c r="Y23" s="21">
        <v>10.6</v>
      </c>
      <c r="Z23" s="4">
        <v>13</v>
      </c>
      <c r="AA23" s="4">
        <v>2.4</v>
      </c>
      <c r="AB23" s="7">
        <v>9.1</v>
      </c>
      <c r="AC23" s="4">
        <v>13.4</v>
      </c>
      <c r="AD23" s="4">
        <v>4.3</v>
      </c>
      <c r="AE23" s="4">
        <v>12.6</v>
      </c>
      <c r="AF23" s="4">
        <v>17.2</v>
      </c>
      <c r="AG23" s="4">
        <f t="shared" si="10"/>
        <v>4.5999999999999996</v>
      </c>
      <c r="AH23" s="4"/>
      <c r="AI23" s="15"/>
      <c r="AJ23" s="15"/>
      <c r="AK23" s="15"/>
      <c r="AL23" s="15"/>
      <c r="AM23" s="15"/>
      <c r="AN23" s="15"/>
      <c r="AO23" s="15"/>
      <c r="AP23" s="15"/>
      <c r="AQ23" s="10">
        <f t="shared" si="2"/>
        <v>3.5</v>
      </c>
      <c r="AR23" s="10">
        <f t="shared" si="3"/>
        <v>11.442857142857141</v>
      </c>
      <c r="AS23" s="10">
        <f t="shared" si="4"/>
        <v>4.0999999999999996</v>
      </c>
      <c r="AT23" s="10">
        <f t="shared" si="5"/>
        <v>2.7999999999999994</v>
      </c>
      <c r="AU23" s="10">
        <f t="shared" si="6"/>
        <v>16.3</v>
      </c>
      <c r="AV23" s="10">
        <f t="shared" si="7"/>
        <v>16.850000000000001</v>
      </c>
    </row>
    <row r="24" spans="1:48">
      <c r="A24" s="11">
        <v>20</v>
      </c>
      <c r="B24" s="11" t="s">
        <v>47</v>
      </c>
      <c r="C24" s="40"/>
      <c r="D24" s="36"/>
      <c r="E24" s="36"/>
      <c r="F24" s="3" t="s">
        <v>32</v>
      </c>
      <c r="G24" s="39"/>
      <c r="H24" s="36"/>
      <c r="I24" s="36"/>
      <c r="J24" s="36"/>
      <c r="K24" s="36"/>
      <c r="L24" s="38"/>
      <c r="M24" s="4">
        <v>5.7</v>
      </c>
      <c r="N24" s="4"/>
      <c r="O24" s="4"/>
      <c r="P24" s="4">
        <v>6.1</v>
      </c>
      <c r="Q24" s="4">
        <v>6.4</v>
      </c>
      <c r="R24" s="4">
        <f t="shared" si="8"/>
        <v>0.30000000000000071</v>
      </c>
      <c r="S24" s="4">
        <v>7.5</v>
      </c>
      <c r="T24" s="4">
        <v>8.9</v>
      </c>
      <c r="U24" s="4">
        <v>1.4</v>
      </c>
      <c r="V24" s="7">
        <v>10.6</v>
      </c>
      <c r="W24" s="4">
        <v>28.7</v>
      </c>
      <c r="X24" s="4">
        <v>3.6</v>
      </c>
      <c r="Y24" s="4">
        <v>6.4</v>
      </c>
      <c r="Z24" s="4">
        <v>7.1</v>
      </c>
      <c r="AA24" s="4">
        <v>0.7</v>
      </c>
      <c r="AB24" s="26">
        <v>4.7</v>
      </c>
      <c r="AC24" s="4">
        <v>6.7</v>
      </c>
      <c r="AD24" s="4">
        <v>2</v>
      </c>
      <c r="AE24" s="4">
        <v>7.5</v>
      </c>
      <c r="AF24" s="4">
        <v>9.1999999999999993</v>
      </c>
      <c r="AG24" s="4">
        <f t="shared" si="10"/>
        <v>1.6999999999999993</v>
      </c>
      <c r="AH24" s="4"/>
      <c r="AI24" s="15"/>
      <c r="AJ24" s="15"/>
      <c r="AK24" s="15"/>
      <c r="AL24" s="15"/>
      <c r="AM24" s="15"/>
      <c r="AN24" s="15"/>
      <c r="AO24" s="15"/>
      <c r="AP24" s="15"/>
      <c r="AQ24" s="10">
        <f t="shared" si="2"/>
        <v>5.8999999999999995</v>
      </c>
      <c r="AR24" s="10">
        <f t="shared" si="3"/>
        <v>6.9285714285714288</v>
      </c>
      <c r="AS24" s="10">
        <f t="shared" si="4"/>
        <v>3.2999999999999994</v>
      </c>
      <c r="AT24" s="10">
        <f t="shared" si="5"/>
        <v>1.6166666666666665</v>
      </c>
      <c r="AU24" s="10">
        <f t="shared" si="6"/>
        <v>22.299999999999997</v>
      </c>
      <c r="AV24" s="10">
        <f t="shared" si="7"/>
        <v>11.166666666666666</v>
      </c>
    </row>
    <row r="25" spans="1:48">
      <c r="A25" s="11">
        <v>21</v>
      </c>
      <c r="B25" s="9">
        <v>45</v>
      </c>
      <c r="C25" s="40"/>
      <c r="D25" s="36"/>
      <c r="E25" s="36" t="s">
        <v>5</v>
      </c>
      <c r="F25" s="36" t="s">
        <v>7</v>
      </c>
      <c r="G25" s="39"/>
      <c r="H25" s="36" t="s">
        <v>40</v>
      </c>
      <c r="I25" s="3" t="s">
        <v>37</v>
      </c>
      <c r="J25" s="36" t="s">
        <v>18</v>
      </c>
      <c r="K25" s="36" t="s">
        <v>15</v>
      </c>
      <c r="L25" s="38"/>
      <c r="M25" s="4">
        <v>10.6</v>
      </c>
      <c r="N25" s="4"/>
      <c r="O25" s="4"/>
      <c r="P25" s="4">
        <v>12.3</v>
      </c>
      <c r="Q25" s="4">
        <v>12.9</v>
      </c>
      <c r="R25" s="4">
        <f t="shared" si="8"/>
        <v>0.59999999999999964</v>
      </c>
      <c r="S25" s="4"/>
      <c r="T25" s="4"/>
      <c r="U25" s="4"/>
      <c r="V25" s="4">
        <v>12.6</v>
      </c>
      <c r="W25" s="4">
        <v>13.9</v>
      </c>
      <c r="X25" s="4">
        <v>1.1000000000000001</v>
      </c>
      <c r="Y25" s="4">
        <v>10.6</v>
      </c>
      <c r="Z25" s="4">
        <v>12.3</v>
      </c>
      <c r="AA25" s="4">
        <v>1.7</v>
      </c>
      <c r="AB25" s="4"/>
      <c r="AC25" s="4"/>
      <c r="AD25" s="4"/>
      <c r="AE25" s="4">
        <v>12</v>
      </c>
      <c r="AF25" s="4">
        <v>13.1</v>
      </c>
      <c r="AG25" s="4">
        <f t="shared" si="10"/>
        <v>1.0999999999999996</v>
      </c>
      <c r="AH25" s="4"/>
      <c r="AI25" s="15"/>
      <c r="AJ25" s="15"/>
      <c r="AK25" s="15"/>
      <c r="AL25" s="15"/>
      <c r="AM25" s="15"/>
      <c r="AN25" s="15"/>
      <c r="AO25" s="15"/>
      <c r="AP25" s="15"/>
      <c r="AQ25" s="10">
        <f t="shared" si="2"/>
        <v>2</v>
      </c>
      <c r="AR25" s="10">
        <f t="shared" si="3"/>
        <v>11.620000000000001</v>
      </c>
      <c r="AS25" s="10">
        <f t="shared" si="4"/>
        <v>1.1000000000000003</v>
      </c>
      <c r="AT25" s="10">
        <f t="shared" si="5"/>
        <v>1.1249999999999998</v>
      </c>
      <c r="AU25" s="10">
        <f t="shared" si="6"/>
        <v>1.5999999999999996</v>
      </c>
      <c r="AV25" s="10">
        <f t="shared" si="7"/>
        <v>13.05</v>
      </c>
    </row>
    <row r="26" spans="1:48">
      <c r="A26" s="11">
        <v>22</v>
      </c>
      <c r="B26" s="9">
        <v>46</v>
      </c>
      <c r="C26" s="40"/>
      <c r="D26" s="36"/>
      <c r="E26" s="36"/>
      <c r="F26" s="36"/>
      <c r="G26" s="39"/>
      <c r="H26" s="36"/>
      <c r="I26" s="3" t="s">
        <v>12</v>
      </c>
      <c r="J26" s="36"/>
      <c r="K26" s="36"/>
      <c r="L26" s="38"/>
      <c r="M26" s="4">
        <v>12.2</v>
      </c>
      <c r="N26" s="4"/>
      <c r="O26" s="4"/>
      <c r="P26" s="4">
        <v>13.9</v>
      </c>
      <c r="Q26" s="4">
        <v>14.5</v>
      </c>
      <c r="R26" s="4">
        <f t="shared" si="8"/>
        <v>0.59999999999999964</v>
      </c>
      <c r="S26" s="4"/>
      <c r="T26" s="4"/>
      <c r="U26" s="4"/>
      <c r="V26" s="4">
        <v>13.8</v>
      </c>
      <c r="W26" s="4">
        <v>15.9</v>
      </c>
      <c r="X26" s="4">
        <v>1.9</v>
      </c>
      <c r="Y26" s="4">
        <v>12.7</v>
      </c>
      <c r="Z26" s="4">
        <v>14.1</v>
      </c>
      <c r="AA26" s="4">
        <v>1.4</v>
      </c>
      <c r="AB26" s="4"/>
      <c r="AC26" s="4"/>
      <c r="AD26" s="4"/>
      <c r="AE26" s="4">
        <v>13.5</v>
      </c>
      <c r="AF26" s="4">
        <v>14.9</v>
      </c>
      <c r="AG26" s="4">
        <f t="shared" si="10"/>
        <v>1.4000000000000004</v>
      </c>
      <c r="AH26" s="4"/>
      <c r="AI26" s="15"/>
      <c r="AJ26" s="15"/>
      <c r="AK26" s="15"/>
      <c r="AL26" s="15"/>
      <c r="AM26" s="15"/>
      <c r="AN26" s="15"/>
      <c r="AO26" s="15"/>
      <c r="AP26" s="15"/>
      <c r="AQ26" s="10">
        <f t="shared" si="2"/>
        <v>1.7000000000000011</v>
      </c>
      <c r="AR26" s="10">
        <f t="shared" si="3"/>
        <v>13.220000000000002</v>
      </c>
      <c r="AS26" s="10">
        <f t="shared" si="4"/>
        <v>1.3000000000000003</v>
      </c>
      <c r="AT26" s="10">
        <f t="shared" si="5"/>
        <v>1.325</v>
      </c>
      <c r="AU26" s="10">
        <f t="shared" si="6"/>
        <v>1.8000000000000007</v>
      </c>
      <c r="AV26" s="10">
        <f t="shared" si="7"/>
        <v>14.85</v>
      </c>
    </row>
    <row r="28" spans="1:48">
      <c r="B28" s="29" t="s">
        <v>79</v>
      </c>
      <c r="M28" s="22"/>
    </row>
    <row r="29" spans="1:48">
      <c r="B29" s="28" t="s">
        <v>80</v>
      </c>
      <c r="M29" s="22"/>
    </row>
    <row r="30" spans="1:48">
      <c r="M30" s="22"/>
    </row>
    <row r="31" spans="1:48" hidden="1">
      <c r="A31" s="3">
        <v>1</v>
      </c>
      <c r="B31" s="3">
        <v>2</v>
      </c>
      <c r="M31" s="22">
        <f>ABS($AR4-M4)</f>
        <v>1.9428571428571448</v>
      </c>
      <c r="P31" s="22">
        <f>ABS($AR4-P4)</f>
        <v>5.7142857142855163E-2</v>
      </c>
      <c r="S31" s="22">
        <f>ABS($AR4-S4)</f>
        <v>0.34285714285714519</v>
      </c>
      <c r="V31" s="22"/>
      <c r="Y31" s="22">
        <f>ABS($AR4-Y4)</f>
        <v>1.0571428571428552</v>
      </c>
      <c r="AB31" s="22">
        <f>ABS($AR4-AB4)</f>
        <v>0.85714285714285587</v>
      </c>
      <c r="AE31" s="22">
        <f>ABS($AR4-AE4)</f>
        <v>0.45714285714285552</v>
      </c>
    </row>
    <row r="32" spans="1:48" hidden="1">
      <c r="A32" s="3">
        <v>2</v>
      </c>
      <c r="B32" s="3">
        <v>4</v>
      </c>
      <c r="M32" s="22">
        <f t="shared" ref="M32:M36" si="11">ABS($AR5-M5)</f>
        <v>0.96666666666666501</v>
      </c>
      <c r="P32" s="22">
        <f t="shared" ref="P32:P36" si="12">ABS($AR5-P5)</f>
        <v>0.6666666666666643</v>
      </c>
      <c r="S32" s="22">
        <f t="shared" ref="S32:S36" si="13">ABS($AR5-S5)</f>
        <v>0.8333333333333357</v>
      </c>
      <c r="V32" s="22"/>
      <c r="Y32" s="22">
        <f t="shared" ref="Y32:Y36" si="14">ABS($AR5-Y5)</f>
        <v>0.8333333333333357</v>
      </c>
      <c r="AB32" s="22">
        <f t="shared" ref="AB32:AB36" si="15">ABS($AR5-AB5)</f>
        <v>0.76666666666666394</v>
      </c>
      <c r="AE32" s="22">
        <f t="shared" ref="AE32:AE36" si="16">ABS($AR5-AE5)</f>
        <v>0.73333333333333606</v>
      </c>
    </row>
    <row r="33" spans="1:31" hidden="1">
      <c r="A33" s="3">
        <v>3</v>
      </c>
      <c r="B33" s="3">
        <v>7</v>
      </c>
      <c r="M33" s="22">
        <f t="shared" si="11"/>
        <v>0.70000000000000107</v>
      </c>
      <c r="P33" s="22">
        <f t="shared" si="12"/>
        <v>0.5</v>
      </c>
      <c r="S33" s="22">
        <f t="shared" si="13"/>
        <v>0.69999999999999929</v>
      </c>
      <c r="V33" s="22"/>
      <c r="Y33" s="22">
        <f t="shared" si="14"/>
        <v>1.2000000000000011</v>
      </c>
      <c r="AB33" s="22">
        <f t="shared" si="15"/>
        <v>0</v>
      </c>
      <c r="AE33" s="22">
        <f t="shared" si="16"/>
        <v>0.59999999999999787</v>
      </c>
    </row>
    <row r="34" spans="1:31" hidden="1">
      <c r="A34" s="3">
        <v>4</v>
      </c>
      <c r="B34" s="3">
        <v>11</v>
      </c>
      <c r="M34" s="22">
        <f t="shared" si="11"/>
        <v>3.3833333333333329</v>
      </c>
      <c r="P34" s="22">
        <f t="shared" si="12"/>
        <v>1.0166666666666657</v>
      </c>
      <c r="S34" s="22">
        <f t="shared" si="13"/>
        <v>0.38333333333333464</v>
      </c>
      <c r="V34" s="22"/>
      <c r="Y34" s="22">
        <f t="shared" si="14"/>
        <v>1.6166666666666654</v>
      </c>
      <c r="AB34" s="22">
        <f t="shared" si="15"/>
        <v>0.41666666666666607</v>
      </c>
      <c r="AE34" s="22">
        <f t="shared" si="16"/>
        <v>0.71666666666666501</v>
      </c>
    </row>
    <row r="35" spans="1:31" hidden="1">
      <c r="A35" s="3">
        <v>5</v>
      </c>
      <c r="B35" s="3">
        <v>13</v>
      </c>
      <c r="M35" s="22">
        <f t="shared" si="11"/>
        <v>1.6833333333333336</v>
      </c>
      <c r="P35" s="22">
        <f t="shared" si="12"/>
        <v>0.21666666666666679</v>
      </c>
      <c r="S35" s="22">
        <f t="shared" si="13"/>
        <v>0.81666666666666643</v>
      </c>
      <c r="V35" s="22"/>
      <c r="Y35" s="22">
        <f t="shared" si="14"/>
        <v>1.2166666666666668</v>
      </c>
      <c r="AB35" s="22">
        <f t="shared" si="15"/>
        <v>1.1833333333333336</v>
      </c>
      <c r="AE35" s="22">
        <f t="shared" si="16"/>
        <v>0.61666666666666714</v>
      </c>
    </row>
    <row r="36" spans="1:31" hidden="1">
      <c r="A36" s="3">
        <v>6</v>
      </c>
      <c r="B36" s="3">
        <v>16</v>
      </c>
      <c r="M36" s="22">
        <f t="shared" si="11"/>
        <v>0.91666666666666963</v>
      </c>
      <c r="P36" s="22">
        <f t="shared" si="12"/>
        <v>0.18333333333333002</v>
      </c>
      <c r="S36" s="22">
        <f t="shared" si="13"/>
        <v>0.58333333333333215</v>
      </c>
      <c r="V36" s="22"/>
      <c r="Y36" s="22">
        <f t="shared" si="14"/>
        <v>1.1166666666666689</v>
      </c>
      <c r="AB36" s="22">
        <f t="shared" si="15"/>
        <v>0.58333333333333215</v>
      </c>
      <c r="AE36" s="22">
        <f t="shared" si="16"/>
        <v>0.68333333333333002</v>
      </c>
    </row>
    <row r="37" spans="1:31" hidden="1">
      <c r="A37" s="11">
        <v>7</v>
      </c>
      <c r="B37" s="11">
        <v>20</v>
      </c>
      <c r="M37" s="22">
        <f>ABS($AR11-M11)</f>
        <v>1.2142857142857153</v>
      </c>
      <c r="P37" s="22">
        <f>ABS($AR11-P11)</f>
        <v>2.6142857142857174</v>
      </c>
      <c r="S37" s="22">
        <f t="shared" ref="S37:S42" si="17">ABS($AR11-S11)</f>
        <v>0.38571428571428434</v>
      </c>
      <c r="V37" s="22">
        <f>ABS($AR11-V11)</f>
        <v>0.88571428571428434</v>
      </c>
      <c r="Y37" s="22">
        <f>ABS($AR11-Y11)</f>
        <v>1.3857142857142843</v>
      </c>
      <c r="AB37" s="22">
        <f t="shared" ref="AB37:AB42" si="18">ABS($AR11-AB11)</f>
        <v>1.6857142857142833</v>
      </c>
      <c r="AE37" s="22">
        <f>ABS($AR11-AE11)</f>
        <v>0.51428571428571601</v>
      </c>
    </row>
    <row r="38" spans="1:31" hidden="1">
      <c r="A38" s="11">
        <v>8</v>
      </c>
      <c r="B38" s="11">
        <v>23</v>
      </c>
      <c r="M38" s="22">
        <f t="shared" ref="M38:M52" si="19">ABS($AR12-M12)</f>
        <v>8.571428571428541E-2</v>
      </c>
      <c r="P38" s="22">
        <f t="shared" ref="P38:P52" si="20">ABS($AR12-P12)</f>
        <v>3.1142857142857157</v>
      </c>
      <c r="S38" s="22">
        <f t="shared" si="17"/>
        <v>0.58571428571428541</v>
      </c>
      <c r="V38" s="22">
        <f t="shared" ref="V38:V52" si="21">ABS($AR12-V12)</f>
        <v>1.9857142857142858</v>
      </c>
      <c r="Y38" s="22">
        <f t="shared" ref="Y38:Y52" si="22">ABS($AR12-Y12)</f>
        <v>0.68571428571428505</v>
      </c>
      <c r="AB38" s="22">
        <f t="shared" si="18"/>
        <v>0.68571428571428505</v>
      </c>
      <c r="AE38" s="22">
        <f t="shared" ref="AE38:AE52" si="23">ABS($AR12-AE12)</f>
        <v>0.91428571428571459</v>
      </c>
    </row>
    <row r="39" spans="1:31" hidden="1">
      <c r="A39" s="11">
        <v>9</v>
      </c>
      <c r="B39" s="11">
        <v>26</v>
      </c>
      <c r="M39" s="22">
        <f t="shared" si="19"/>
        <v>1.7624999999999993</v>
      </c>
      <c r="P39" s="22">
        <f t="shared" si="20"/>
        <v>1.1375000000000028</v>
      </c>
      <c r="S39" s="22">
        <f t="shared" si="17"/>
        <v>0.73750000000000071</v>
      </c>
      <c r="V39" s="22">
        <f t="shared" si="21"/>
        <v>6.2499999999996447E-2</v>
      </c>
      <c r="Y39" s="22">
        <f t="shared" si="22"/>
        <v>0.26249999999999929</v>
      </c>
      <c r="AB39" s="22">
        <f t="shared" si="18"/>
        <v>0.36249999999999716</v>
      </c>
      <c r="AE39" s="22">
        <f t="shared" si="23"/>
        <v>0.83750000000000213</v>
      </c>
    </row>
    <row r="40" spans="1:31" hidden="1">
      <c r="A40" s="11">
        <v>10</v>
      </c>
      <c r="B40" s="11">
        <v>29</v>
      </c>
      <c r="M40" s="22">
        <f t="shared" si="19"/>
        <v>2.8142857142857167</v>
      </c>
      <c r="P40" s="22">
        <f t="shared" si="20"/>
        <v>0.58571428571428186</v>
      </c>
      <c r="S40" s="22">
        <f t="shared" si="17"/>
        <v>1.3142857142857167</v>
      </c>
      <c r="V40" s="22">
        <f t="shared" si="21"/>
        <v>0.51428571428571601</v>
      </c>
      <c r="Y40" s="22">
        <f t="shared" si="22"/>
        <v>0.21428571428571885</v>
      </c>
      <c r="AB40" s="22">
        <f t="shared" si="18"/>
        <v>3.6857142857142833</v>
      </c>
      <c r="AE40" s="22">
        <f t="shared" si="23"/>
        <v>0.58571428571428186</v>
      </c>
    </row>
    <row r="41" spans="1:31" hidden="1">
      <c r="A41" s="11">
        <v>11</v>
      </c>
      <c r="B41" s="11" t="s">
        <v>38</v>
      </c>
      <c r="M41" s="22">
        <f t="shared" si="19"/>
        <v>1.0285714285714285</v>
      </c>
      <c r="P41" s="22">
        <f t="shared" si="20"/>
        <v>0.87142857142857189</v>
      </c>
      <c r="S41" s="22">
        <f t="shared" si="17"/>
        <v>0.37142857142857189</v>
      </c>
      <c r="V41" s="22">
        <f t="shared" si="21"/>
        <v>1.9714285714285715</v>
      </c>
      <c r="Y41" s="22">
        <f t="shared" si="22"/>
        <v>1.1285714285714281</v>
      </c>
      <c r="AB41" s="22">
        <f t="shared" si="18"/>
        <v>2.3285714285714274</v>
      </c>
      <c r="AE41" s="22">
        <f t="shared" si="23"/>
        <v>1.2714285714285722</v>
      </c>
    </row>
    <row r="42" spans="1:31" hidden="1">
      <c r="A42" s="11">
        <v>12</v>
      </c>
      <c r="B42" s="11" t="s">
        <v>39</v>
      </c>
      <c r="M42" s="22">
        <f t="shared" si="19"/>
        <v>0.5</v>
      </c>
      <c r="P42" s="22">
        <f t="shared" si="20"/>
        <v>0.20000000000000018</v>
      </c>
      <c r="S42" s="22">
        <f t="shared" si="17"/>
        <v>1.5</v>
      </c>
      <c r="V42" s="22">
        <f t="shared" si="21"/>
        <v>1.9000000000000004</v>
      </c>
      <c r="Y42" s="22">
        <f t="shared" si="22"/>
        <v>9.9999999999999645E-2</v>
      </c>
      <c r="AB42" s="22">
        <f t="shared" si="18"/>
        <v>1.1000000000000005</v>
      </c>
      <c r="AE42" s="22">
        <f t="shared" si="23"/>
        <v>1.7000000000000002</v>
      </c>
    </row>
    <row r="43" spans="1:31" hidden="1">
      <c r="A43" s="11">
        <v>13</v>
      </c>
      <c r="B43" s="9">
        <v>31</v>
      </c>
      <c r="M43" s="22">
        <f t="shared" si="19"/>
        <v>0.54000000000000092</v>
      </c>
      <c r="P43" s="22">
        <f t="shared" si="20"/>
        <v>1.2599999999999998</v>
      </c>
      <c r="S43" s="22"/>
      <c r="V43" s="22">
        <f t="shared" si="21"/>
        <v>0.83999999999999986</v>
      </c>
      <c r="Y43" s="22">
        <f t="shared" si="22"/>
        <v>0.54000000000000092</v>
      </c>
      <c r="AB43" s="22"/>
      <c r="AE43" s="22">
        <f t="shared" si="23"/>
        <v>0.66000000000000014</v>
      </c>
    </row>
    <row r="44" spans="1:31" hidden="1">
      <c r="A44" s="11">
        <v>14</v>
      </c>
      <c r="B44" s="9">
        <v>32</v>
      </c>
      <c r="M44" s="22">
        <f t="shared" si="19"/>
        <v>0.92000000000000171</v>
      </c>
      <c r="P44" s="22">
        <f t="shared" si="20"/>
        <v>1.0799999999999983</v>
      </c>
      <c r="S44" s="22"/>
      <c r="V44" s="22">
        <f t="shared" si="21"/>
        <v>0.22000000000000242</v>
      </c>
      <c r="Y44" s="22">
        <f t="shared" si="22"/>
        <v>0.32000000000000206</v>
      </c>
      <c r="AB44" s="22"/>
      <c r="AE44" s="22">
        <f t="shared" si="23"/>
        <v>0.37999999999999901</v>
      </c>
    </row>
    <row r="45" spans="1:31" hidden="1">
      <c r="A45" s="11">
        <v>15</v>
      </c>
      <c r="B45" s="11">
        <v>34</v>
      </c>
      <c r="M45" s="22">
        <f t="shared" si="19"/>
        <v>2.085714285714289</v>
      </c>
      <c r="P45" s="22">
        <f t="shared" si="20"/>
        <v>1.8857142857142897</v>
      </c>
      <c r="S45" s="22">
        <f t="shared" ref="S45:S50" si="24">ABS($AR19-S19)</f>
        <v>0.41428571428571104</v>
      </c>
      <c r="V45" s="22">
        <f t="shared" si="21"/>
        <v>0.31428571428571139</v>
      </c>
      <c r="Y45" s="22">
        <f t="shared" si="22"/>
        <v>1.8142857142857114</v>
      </c>
      <c r="AB45" s="22">
        <f t="shared" ref="AB45:AB50" si="25">ABS($AR19-AB19)</f>
        <v>1.3142857142857114</v>
      </c>
      <c r="AE45" s="22">
        <f t="shared" si="23"/>
        <v>0.11428571428571033</v>
      </c>
    </row>
    <row r="46" spans="1:31" hidden="1">
      <c r="A46" s="11">
        <v>16</v>
      </c>
      <c r="B46" s="11">
        <v>37</v>
      </c>
      <c r="M46" s="22">
        <f t="shared" si="19"/>
        <v>0.35714285714285587</v>
      </c>
      <c r="P46" s="22">
        <f t="shared" si="20"/>
        <v>2.4571428571428555</v>
      </c>
      <c r="S46" s="22">
        <f t="shared" si="24"/>
        <v>1.7428571428571438</v>
      </c>
      <c r="V46" s="22">
        <f t="shared" si="21"/>
        <v>0.34285714285714519</v>
      </c>
      <c r="Y46" s="22">
        <f t="shared" si="22"/>
        <v>0.74285714285714377</v>
      </c>
      <c r="AB46" s="22">
        <f t="shared" si="25"/>
        <v>0.14285714285714413</v>
      </c>
      <c r="AE46" s="22">
        <f t="shared" si="23"/>
        <v>0.15714285714285481</v>
      </c>
    </row>
    <row r="47" spans="1:31" hidden="1">
      <c r="A47" s="11">
        <v>17</v>
      </c>
      <c r="B47" s="11">
        <v>40</v>
      </c>
      <c r="M47" s="22">
        <f t="shared" si="19"/>
        <v>0.48571428571429109</v>
      </c>
      <c r="P47" s="22">
        <f t="shared" si="20"/>
        <v>8.5714285714288962E-2</v>
      </c>
      <c r="S47" s="22">
        <f t="shared" si="24"/>
        <v>1.414285714285711</v>
      </c>
      <c r="V47" s="22">
        <f t="shared" si="21"/>
        <v>1.4285714285708906E-2</v>
      </c>
      <c r="Y47" s="22">
        <f t="shared" si="22"/>
        <v>0.58571428571428896</v>
      </c>
      <c r="AB47" s="22">
        <f t="shared" si="25"/>
        <v>0.11428571428571033</v>
      </c>
      <c r="AE47" s="22">
        <f t="shared" si="23"/>
        <v>0.38571428571428967</v>
      </c>
    </row>
    <row r="48" spans="1:31" hidden="1">
      <c r="A48" s="11">
        <v>18</v>
      </c>
      <c r="B48" s="11">
        <v>43</v>
      </c>
      <c r="M48" s="22">
        <f t="shared" si="19"/>
        <v>0.90000000000000213</v>
      </c>
      <c r="P48" s="22">
        <f t="shared" si="20"/>
        <v>0.80000000000000071</v>
      </c>
      <c r="S48" s="22">
        <f t="shared" si="24"/>
        <v>0.19999999999999929</v>
      </c>
      <c r="V48" s="22">
        <f t="shared" si="21"/>
        <v>0.40000000000000213</v>
      </c>
      <c r="Y48" s="22">
        <f t="shared" si="22"/>
        <v>0.30000000000000071</v>
      </c>
      <c r="AB48" s="22">
        <f t="shared" si="25"/>
        <v>2.8000000000000007</v>
      </c>
      <c r="AE48" s="22">
        <f t="shared" si="23"/>
        <v>0.19999999999999929</v>
      </c>
    </row>
    <row r="49" spans="1:31" hidden="1">
      <c r="A49" s="11">
        <v>19</v>
      </c>
      <c r="B49" s="11" t="s">
        <v>46</v>
      </c>
      <c r="M49" s="22">
        <f t="shared" si="19"/>
        <v>0.54285714285714093</v>
      </c>
      <c r="P49" s="22">
        <f t="shared" si="20"/>
        <v>0.85714285714285943</v>
      </c>
      <c r="S49" s="22">
        <f t="shared" si="24"/>
        <v>0.85714285714285943</v>
      </c>
      <c r="V49" s="22">
        <f t="shared" si="21"/>
        <v>0.85714285714285943</v>
      </c>
      <c r="Y49" s="22">
        <f t="shared" si="22"/>
        <v>0.84285714285714164</v>
      </c>
      <c r="AB49" s="22">
        <f t="shared" si="25"/>
        <v>2.3428571428571416</v>
      </c>
      <c r="AE49" s="22">
        <f t="shared" si="23"/>
        <v>1.1571428571428584</v>
      </c>
    </row>
    <row r="50" spans="1:31" hidden="1">
      <c r="A50" s="11">
        <v>20</v>
      </c>
      <c r="B50" s="11" t="s">
        <v>47</v>
      </c>
      <c r="M50" s="22">
        <f t="shared" si="19"/>
        <v>1.2285714285714286</v>
      </c>
      <c r="P50" s="22">
        <f t="shared" si="20"/>
        <v>0.82857142857142918</v>
      </c>
      <c r="S50" s="22">
        <f t="shared" si="24"/>
        <v>0.57142857142857117</v>
      </c>
      <c r="V50" s="22">
        <f t="shared" si="21"/>
        <v>3.6714285714285708</v>
      </c>
      <c r="Y50" s="22">
        <f t="shared" si="22"/>
        <v>0.52857142857142847</v>
      </c>
      <c r="AB50" s="22">
        <f t="shared" si="25"/>
        <v>2.2285714285714286</v>
      </c>
      <c r="AE50" s="22">
        <f t="shared" si="23"/>
        <v>0.57142857142857117</v>
      </c>
    </row>
    <row r="51" spans="1:31" hidden="1">
      <c r="A51" s="11">
        <v>21</v>
      </c>
      <c r="B51" s="9">
        <v>45</v>
      </c>
      <c r="M51" s="22">
        <f>ABS($AR25-M25)</f>
        <v>1.0200000000000014</v>
      </c>
      <c r="P51" s="22">
        <f>ABS($AR25-P25)</f>
        <v>0.67999999999999972</v>
      </c>
      <c r="S51" s="22"/>
      <c r="V51" s="22">
        <f>ABS($AR25-V25)</f>
        <v>0.97999999999999865</v>
      </c>
      <c r="Y51" s="22">
        <f>ABS($AR25-Y25)</f>
        <v>1.0200000000000014</v>
      </c>
      <c r="AB51" s="22"/>
      <c r="AE51" s="22">
        <f>ABS($AR25-AE25)</f>
        <v>0.37999999999999901</v>
      </c>
    </row>
    <row r="52" spans="1:31" hidden="1">
      <c r="A52" s="11">
        <v>22</v>
      </c>
      <c r="B52" s="9">
        <v>46</v>
      </c>
      <c r="M52" s="22">
        <f t="shared" si="19"/>
        <v>1.0200000000000031</v>
      </c>
      <c r="P52" s="22">
        <f t="shared" si="20"/>
        <v>0.67999999999999794</v>
      </c>
      <c r="S52" s="22"/>
      <c r="V52" s="22">
        <f t="shared" si="21"/>
        <v>0.57999999999999829</v>
      </c>
      <c r="Y52" s="22">
        <f t="shared" si="22"/>
        <v>0.52000000000000313</v>
      </c>
      <c r="AB52" s="22"/>
      <c r="AE52" s="22">
        <f t="shared" si="23"/>
        <v>0.27999999999999758</v>
      </c>
    </row>
  </sheetData>
  <mergeCells count="71">
    <mergeCell ref="AQ2:AR2"/>
    <mergeCell ref="AS2:AT2"/>
    <mergeCell ref="AU2:AV2"/>
    <mergeCell ref="L4:L9"/>
    <mergeCell ref="J7:J8"/>
    <mergeCell ref="K7:K8"/>
    <mergeCell ref="J4:J5"/>
    <mergeCell ref="K4:K5"/>
    <mergeCell ref="B3:L3"/>
    <mergeCell ref="C4:C6"/>
    <mergeCell ref="D4:D6"/>
    <mergeCell ref="E4:E5"/>
    <mergeCell ref="H4:H5"/>
    <mergeCell ref="G4:G9"/>
    <mergeCell ref="C7:C9"/>
    <mergeCell ref="D7:D9"/>
    <mergeCell ref="E7:E8"/>
    <mergeCell ref="H7:H8"/>
    <mergeCell ref="B1:L1"/>
    <mergeCell ref="I7:I8"/>
    <mergeCell ref="I4:I5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C11:C18"/>
    <mergeCell ref="D11:D18"/>
    <mergeCell ref="C19:C26"/>
    <mergeCell ref="D19:D26"/>
    <mergeCell ref="E11:E16"/>
    <mergeCell ref="E17:E18"/>
    <mergeCell ref="E25:E26"/>
    <mergeCell ref="G11:G18"/>
    <mergeCell ref="H11:H16"/>
    <mergeCell ref="I11:I14"/>
    <mergeCell ref="J11:J12"/>
    <mergeCell ref="K19:K20"/>
    <mergeCell ref="K11:K12"/>
    <mergeCell ref="J13:J14"/>
    <mergeCell ref="K13:K14"/>
    <mergeCell ref="I15:I16"/>
    <mergeCell ref="J15:J16"/>
    <mergeCell ref="K15:K16"/>
    <mergeCell ref="J21:J22"/>
    <mergeCell ref="K21:K22"/>
    <mergeCell ref="I23:I24"/>
    <mergeCell ref="J23:J24"/>
    <mergeCell ref="K23:K24"/>
    <mergeCell ref="B10:L10"/>
    <mergeCell ref="M10:AV10"/>
    <mergeCell ref="F25:F26"/>
    <mergeCell ref="H25:H26"/>
    <mergeCell ref="J25:J26"/>
    <mergeCell ref="K25:K26"/>
    <mergeCell ref="L11:L26"/>
    <mergeCell ref="F17:F18"/>
    <mergeCell ref="H17:H18"/>
    <mergeCell ref="J17:J18"/>
    <mergeCell ref="K17:K18"/>
    <mergeCell ref="E19:E24"/>
    <mergeCell ref="G19:G26"/>
    <mergeCell ref="H19:H24"/>
    <mergeCell ref="I19:I22"/>
    <mergeCell ref="J19:J20"/>
  </mergeCells>
  <phoneticPr fontId="15" type="noConversion"/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8778-F617-1C4B-906D-57D83DFA12A2}">
  <dimension ref="A1:Y37"/>
  <sheetViews>
    <sheetView tabSelected="1" zoomScale="115" zoomScaleNormal="115" workbookViewId="0">
      <selection activeCell="S3" sqref="S3"/>
    </sheetView>
  </sheetViews>
  <sheetFormatPr defaultColWidth="9.6640625" defaultRowHeight="14.4"/>
  <cols>
    <col min="1" max="1" width="6.6640625" style="2" customWidth="1"/>
    <col min="2" max="2" width="7.33203125" style="2" customWidth="1"/>
    <col min="3" max="3" width="5.88671875" style="2" customWidth="1"/>
    <col min="4" max="4" width="5" style="2" customWidth="1"/>
    <col min="5" max="5" width="4.44140625" style="2" customWidth="1"/>
    <col min="6" max="6" width="5.6640625" style="2" customWidth="1"/>
    <col min="7" max="7" width="9.6640625" style="2"/>
    <col min="8" max="8" width="12" style="2" customWidth="1"/>
    <col min="9" max="9" width="10.44140625" style="2" customWidth="1"/>
    <col min="10" max="10" width="6.109375" style="2" customWidth="1"/>
    <col min="11" max="11" width="6.88671875" style="2" customWidth="1"/>
    <col min="12" max="12" width="9.6640625" style="2" customWidth="1"/>
    <col min="13" max="21" width="9.6640625" style="23" customWidth="1"/>
    <col min="22" max="22" width="9.88671875" style="23" bestFit="1" customWidth="1"/>
    <col min="23" max="25" width="10.6640625" style="2" bestFit="1" customWidth="1"/>
    <col min="26" max="16384" width="9.6640625" style="2"/>
  </cols>
  <sheetData>
    <row r="1" spans="1:25" ht="23.4" customHeight="1">
      <c r="B1" s="30"/>
      <c r="C1" s="31"/>
      <c r="D1" s="31"/>
      <c r="E1" s="31"/>
      <c r="F1" s="31"/>
      <c r="G1" s="31"/>
      <c r="H1" s="31"/>
      <c r="I1" s="31"/>
      <c r="J1" s="31"/>
      <c r="K1" s="31"/>
      <c r="L1" s="32"/>
      <c r="M1" s="41" t="s">
        <v>61</v>
      </c>
      <c r="N1" s="42"/>
      <c r="O1" s="42"/>
      <c r="P1" s="42"/>
      <c r="Q1" s="42"/>
      <c r="R1" s="42"/>
      <c r="S1" s="42"/>
      <c r="T1" s="42"/>
      <c r="U1" s="42"/>
      <c r="V1" s="42"/>
    </row>
    <row r="2" spans="1:25" ht="110.4">
      <c r="A2" s="1" t="s">
        <v>59</v>
      </c>
      <c r="B2" s="1" t="s">
        <v>60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56</v>
      </c>
      <c r="M2" s="13" t="s">
        <v>64</v>
      </c>
      <c r="N2" s="13" t="s">
        <v>65</v>
      </c>
      <c r="O2" s="13" t="s">
        <v>68</v>
      </c>
      <c r="P2" s="13" t="s">
        <v>77</v>
      </c>
      <c r="Q2" s="13" t="s">
        <v>75</v>
      </c>
      <c r="R2" s="13" t="s">
        <v>73</v>
      </c>
      <c r="S2" s="13" t="s">
        <v>78</v>
      </c>
      <c r="T2" s="13" t="s">
        <v>81</v>
      </c>
      <c r="U2" s="13" t="s">
        <v>20</v>
      </c>
      <c r="V2" s="13" t="s">
        <v>21</v>
      </c>
      <c r="W2" s="6" t="s">
        <v>22</v>
      </c>
      <c r="X2" s="6" t="s">
        <v>62</v>
      </c>
      <c r="Y2" s="14" t="s">
        <v>63</v>
      </c>
    </row>
    <row r="3" spans="1:25" ht="12.9" customHeight="1">
      <c r="A3" s="3">
        <v>1</v>
      </c>
      <c r="B3" s="3">
        <v>2</v>
      </c>
      <c r="C3" s="36" t="s">
        <v>53</v>
      </c>
      <c r="D3" s="36" t="s">
        <v>54</v>
      </c>
      <c r="E3" s="36" t="s">
        <v>43</v>
      </c>
      <c r="F3" s="3" t="s">
        <v>48</v>
      </c>
      <c r="G3" s="36" t="s">
        <v>27</v>
      </c>
      <c r="H3" s="36" t="s">
        <v>33</v>
      </c>
      <c r="I3" s="36" t="s">
        <v>52</v>
      </c>
      <c r="J3" s="36" t="s">
        <v>18</v>
      </c>
      <c r="K3" s="36" t="s">
        <v>28</v>
      </c>
      <c r="L3" s="48" t="s">
        <v>57</v>
      </c>
      <c r="M3" s="8">
        <v>18</v>
      </c>
      <c r="N3" s="8">
        <v>16</v>
      </c>
      <c r="O3" s="8">
        <v>16.899999999999999</v>
      </c>
      <c r="P3" s="8"/>
      <c r="Q3" s="8">
        <v>14.5</v>
      </c>
      <c r="R3" s="8"/>
      <c r="S3" s="8">
        <v>15.6</v>
      </c>
      <c r="T3" s="8"/>
      <c r="U3" s="4"/>
      <c r="V3" s="4"/>
      <c r="W3" s="10">
        <f>AVERAGE(M3:V3)</f>
        <v>16.2</v>
      </c>
      <c r="X3" s="10">
        <v>0.5</v>
      </c>
      <c r="Y3" s="10">
        <f>W3+X3</f>
        <v>16.7</v>
      </c>
    </row>
    <row r="4" spans="1:25" ht="13.5" customHeight="1">
      <c r="A4" s="3">
        <v>2</v>
      </c>
      <c r="B4" s="3">
        <v>4</v>
      </c>
      <c r="C4" s="36"/>
      <c r="D4" s="36"/>
      <c r="E4" s="36"/>
      <c r="F4" s="3" t="s">
        <v>49</v>
      </c>
      <c r="G4" s="36"/>
      <c r="H4" s="36"/>
      <c r="I4" s="36"/>
      <c r="J4" s="36"/>
      <c r="K4" s="36"/>
      <c r="L4" s="36"/>
      <c r="M4" s="8">
        <v>15.9</v>
      </c>
      <c r="N4" s="8">
        <v>15.6</v>
      </c>
      <c r="O4" s="8">
        <v>14.6</v>
      </c>
      <c r="P4" s="8"/>
      <c r="Q4" s="8">
        <v>13.6</v>
      </c>
      <c r="R4" s="7"/>
      <c r="S4" s="8">
        <v>14.2</v>
      </c>
      <c r="T4" s="8"/>
      <c r="U4" s="4"/>
      <c r="V4" s="4"/>
      <c r="W4" s="10">
        <f t="shared" ref="W4:W25" si="0">AVERAGE(M4:V4)</f>
        <v>14.780000000000001</v>
      </c>
      <c r="X4" s="10">
        <v>0.5</v>
      </c>
      <c r="Y4" s="10">
        <f t="shared" ref="Y4:Y8" si="1">W4+X4</f>
        <v>15.280000000000001</v>
      </c>
    </row>
    <row r="5" spans="1:25" ht="13.5" customHeight="1">
      <c r="A5" s="3">
        <v>3</v>
      </c>
      <c r="B5" s="3">
        <v>7</v>
      </c>
      <c r="C5" s="36"/>
      <c r="D5" s="36"/>
      <c r="E5" s="3" t="s">
        <v>50</v>
      </c>
      <c r="F5" s="3" t="s">
        <v>51</v>
      </c>
      <c r="G5" s="36"/>
      <c r="H5" s="3" t="s">
        <v>40</v>
      </c>
      <c r="I5" s="3" t="s">
        <v>11</v>
      </c>
      <c r="J5" s="3" t="s">
        <v>16</v>
      </c>
      <c r="K5" s="3" t="s">
        <v>17</v>
      </c>
      <c r="L5" s="36"/>
      <c r="M5" s="8">
        <v>17.600000000000001</v>
      </c>
      <c r="N5" s="8">
        <v>19.100000000000001</v>
      </c>
      <c r="O5" s="8">
        <v>19.5</v>
      </c>
      <c r="P5" s="8"/>
      <c r="Q5" s="8">
        <v>16.600000000000001</v>
      </c>
      <c r="R5" s="8"/>
      <c r="S5" s="8">
        <v>18.899999999999999</v>
      </c>
      <c r="T5" s="8"/>
      <c r="U5" s="4"/>
      <c r="V5" s="4"/>
      <c r="W5" s="10">
        <f t="shared" si="0"/>
        <v>18.340000000000003</v>
      </c>
      <c r="X5" s="16">
        <v>0.8</v>
      </c>
      <c r="Y5" s="10">
        <f t="shared" si="1"/>
        <v>19.140000000000004</v>
      </c>
    </row>
    <row r="6" spans="1:25" ht="13.5" customHeight="1">
      <c r="A6" s="3">
        <v>4</v>
      </c>
      <c r="B6" s="3">
        <v>11</v>
      </c>
      <c r="C6" s="36" t="s">
        <v>55</v>
      </c>
      <c r="D6" s="36" t="s">
        <v>45</v>
      </c>
      <c r="E6" s="36" t="s">
        <v>43</v>
      </c>
      <c r="F6" s="3" t="s">
        <v>48</v>
      </c>
      <c r="G6" s="36"/>
      <c r="H6" s="36" t="s">
        <v>33</v>
      </c>
      <c r="I6" s="36" t="s">
        <v>52</v>
      </c>
      <c r="J6" s="36" t="s">
        <v>18</v>
      </c>
      <c r="K6" s="36" t="s">
        <v>28</v>
      </c>
      <c r="L6" s="36"/>
      <c r="M6" s="8">
        <v>20.399999999999999</v>
      </c>
      <c r="N6" s="8">
        <v>16</v>
      </c>
      <c r="O6" s="8">
        <v>17.899999999999999</v>
      </c>
      <c r="P6" s="8"/>
      <c r="Q6" s="8">
        <v>14.9</v>
      </c>
      <c r="R6" s="8"/>
      <c r="S6" s="8">
        <v>16.3</v>
      </c>
      <c r="T6" s="8"/>
      <c r="U6" s="4"/>
      <c r="V6" s="4"/>
      <c r="W6" s="10">
        <f t="shared" si="0"/>
        <v>17.100000000000001</v>
      </c>
      <c r="X6" s="10">
        <v>0.5</v>
      </c>
      <c r="Y6" s="10">
        <f t="shared" si="1"/>
        <v>17.600000000000001</v>
      </c>
    </row>
    <row r="7" spans="1:25" ht="13.5" customHeight="1">
      <c r="A7" s="3">
        <v>5</v>
      </c>
      <c r="B7" s="3">
        <v>13</v>
      </c>
      <c r="C7" s="36"/>
      <c r="D7" s="36"/>
      <c r="E7" s="36"/>
      <c r="F7" s="3" t="s">
        <v>49</v>
      </c>
      <c r="G7" s="36"/>
      <c r="H7" s="36"/>
      <c r="I7" s="36"/>
      <c r="J7" s="36"/>
      <c r="K7" s="36"/>
      <c r="L7" s="36"/>
      <c r="M7" s="8">
        <v>17.399999999999999</v>
      </c>
      <c r="N7" s="8">
        <v>15.5</v>
      </c>
      <c r="O7" s="8">
        <v>15.4</v>
      </c>
      <c r="P7" s="8"/>
      <c r="Q7" s="8">
        <v>14</v>
      </c>
      <c r="R7" s="7"/>
      <c r="S7" s="8">
        <v>15.1</v>
      </c>
      <c r="T7" s="8"/>
      <c r="U7" s="4"/>
      <c r="V7" s="4"/>
      <c r="W7" s="10">
        <f t="shared" si="0"/>
        <v>15.479999999999999</v>
      </c>
      <c r="X7" s="10">
        <v>0.5</v>
      </c>
      <c r="Y7" s="10">
        <f t="shared" si="1"/>
        <v>15.979999999999999</v>
      </c>
    </row>
    <row r="8" spans="1:25" ht="13.5" customHeight="1">
      <c r="A8" s="3">
        <v>6</v>
      </c>
      <c r="B8" s="3">
        <v>16</v>
      </c>
      <c r="C8" s="36"/>
      <c r="D8" s="36"/>
      <c r="E8" s="3" t="s">
        <v>50</v>
      </c>
      <c r="F8" s="3" t="s">
        <v>51</v>
      </c>
      <c r="G8" s="36"/>
      <c r="H8" s="3" t="s">
        <v>40</v>
      </c>
      <c r="I8" s="3" t="s">
        <v>11</v>
      </c>
      <c r="J8" s="3" t="s">
        <v>16</v>
      </c>
      <c r="K8" s="3" t="s">
        <v>17</v>
      </c>
      <c r="L8" s="36"/>
      <c r="M8" s="8">
        <v>17.600000000000001</v>
      </c>
      <c r="N8" s="8">
        <v>19</v>
      </c>
      <c r="O8" s="8">
        <v>19.600000000000001</v>
      </c>
      <c r="P8" s="8"/>
      <c r="Q8" s="8">
        <v>16.899999999999999</v>
      </c>
      <c r="R8" s="8"/>
      <c r="S8" s="8">
        <v>19.2</v>
      </c>
      <c r="T8" s="8"/>
      <c r="U8" s="4"/>
      <c r="V8" s="4"/>
      <c r="W8" s="10">
        <f t="shared" si="0"/>
        <v>18.46</v>
      </c>
      <c r="X8" s="10">
        <v>0.8</v>
      </c>
      <c r="Y8" s="10">
        <f t="shared" si="1"/>
        <v>19.260000000000002</v>
      </c>
    </row>
    <row r="9" spans="1:25" ht="13.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2"/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>
      <c r="A10" s="11">
        <v>7</v>
      </c>
      <c r="B10" s="11">
        <v>20</v>
      </c>
      <c r="C10" s="40" t="s">
        <v>41</v>
      </c>
      <c r="D10" s="36" t="s">
        <v>42</v>
      </c>
      <c r="E10" s="36" t="s">
        <v>43</v>
      </c>
      <c r="F10" s="3" t="s">
        <v>31</v>
      </c>
      <c r="G10" s="39" t="s">
        <v>9</v>
      </c>
      <c r="H10" s="36" t="s">
        <v>33</v>
      </c>
      <c r="I10" s="36" t="s">
        <v>34</v>
      </c>
      <c r="J10" s="36" t="s">
        <v>18</v>
      </c>
      <c r="K10" s="36" t="s">
        <v>15</v>
      </c>
      <c r="L10" s="37" t="s">
        <v>58</v>
      </c>
      <c r="M10" s="4">
        <v>18.2</v>
      </c>
      <c r="N10" s="4">
        <v>20.100000000000001</v>
      </c>
      <c r="O10" s="4">
        <v>17.100000000000001</v>
      </c>
      <c r="P10" s="4"/>
      <c r="Q10" s="4"/>
      <c r="R10" s="4"/>
      <c r="S10" s="4">
        <v>17.5</v>
      </c>
      <c r="T10" s="4"/>
      <c r="U10" s="4"/>
      <c r="V10" s="4"/>
      <c r="W10" s="10">
        <f t="shared" si="0"/>
        <v>18.225000000000001</v>
      </c>
      <c r="X10" s="10"/>
      <c r="Y10" s="10">
        <f>W10+X10</f>
        <v>18.225000000000001</v>
      </c>
    </row>
    <row r="11" spans="1:25">
      <c r="A11" s="11">
        <v>8</v>
      </c>
      <c r="B11" s="11">
        <v>23</v>
      </c>
      <c r="C11" s="40"/>
      <c r="D11" s="36"/>
      <c r="E11" s="36"/>
      <c r="F11" s="3" t="s">
        <v>32</v>
      </c>
      <c r="G11" s="39"/>
      <c r="H11" s="36"/>
      <c r="I11" s="36"/>
      <c r="J11" s="36"/>
      <c r="K11" s="36"/>
      <c r="L11" s="38"/>
      <c r="M11" s="21">
        <v>16.100000000000001</v>
      </c>
      <c r="N11" s="21">
        <v>19.8</v>
      </c>
      <c r="O11" s="21">
        <v>16.100000000000001</v>
      </c>
      <c r="P11" s="21"/>
      <c r="Q11" s="21"/>
      <c r="R11" s="21"/>
      <c r="S11" s="21">
        <v>17.100000000000001</v>
      </c>
      <c r="T11" s="4"/>
      <c r="U11" s="4"/>
      <c r="V11" s="4"/>
      <c r="W11" s="10">
        <f t="shared" si="0"/>
        <v>17.275000000000002</v>
      </c>
      <c r="X11" s="10"/>
      <c r="Y11" s="10">
        <f t="shared" ref="Y11:Y25" si="2">W11+X11</f>
        <v>17.275000000000002</v>
      </c>
    </row>
    <row r="12" spans="1:25">
      <c r="A12" s="11">
        <v>9</v>
      </c>
      <c r="B12" s="11">
        <v>26</v>
      </c>
      <c r="C12" s="40"/>
      <c r="D12" s="36"/>
      <c r="E12" s="36"/>
      <c r="F12" s="3" t="s">
        <v>31</v>
      </c>
      <c r="G12" s="39"/>
      <c r="H12" s="36"/>
      <c r="I12" s="36"/>
      <c r="J12" s="36" t="s">
        <v>35</v>
      </c>
      <c r="K12" s="36" t="s">
        <v>36</v>
      </c>
      <c r="L12" s="38"/>
      <c r="M12" s="21">
        <v>21.4</v>
      </c>
      <c r="N12" s="21">
        <v>24.8</v>
      </c>
      <c r="O12" s="21">
        <v>24.4</v>
      </c>
      <c r="P12" s="21"/>
      <c r="Q12" s="21"/>
      <c r="R12" s="21"/>
      <c r="S12" s="21">
        <v>24</v>
      </c>
      <c r="T12" s="4"/>
      <c r="U12" s="4"/>
      <c r="V12" s="4"/>
      <c r="W12" s="10">
        <f t="shared" si="0"/>
        <v>23.65</v>
      </c>
      <c r="X12" s="10"/>
      <c r="Y12" s="10">
        <f t="shared" si="2"/>
        <v>23.65</v>
      </c>
    </row>
    <row r="13" spans="1:25">
      <c r="A13" s="11">
        <v>10</v>
      </c>
      <c r="B13" s="11">
        <v>29</v>
      </c>
      <c r="C13" s="40"/>
      <c r="D13" s="36"/>
      <c r="E13" s="36"/>
      <c r="F13" s="3" t="s">
        <v>32</v>
      </c>
      <c r="G13" s="39"/>
      <c r="H13" s="36"/>
      <c r="I13" s="36"/>
      <c r="J13" s="36"/>
      <c r="K13" s="36"/>
      <c r="L13" s="38"/>
      <c r="M13" s="21">
        <v>20.3</v>
      </c>
      <c r="N13" s="21">
        <v>24.2</v>
      </c>
      <c r="O13" s="21">
        <v>22.3</v>
      </c>
      <c r="P13" s="21"/>
      <c r="Q13" s="21"/>
      <c r="R13" s="21"/>
      <c r="S13" s="21">
        <v>23.7</v>
      </c>
      <c r="T13" s="4"/>
      <c r="U13" s="4"/>
      <c r="V13" s="4"/>
      <c r="W13" s="10">
        <f t="shared" si="0"/>
        <v>22.625</v>
      </c>
      <c r="X13" s="10"/>
      <c r="Y13" s="10">
        <f t="shared" si="2"/>
        <v>22.625</v>
      </c>
    </row>
    <row r="14" spans="1:25">
      <c r="A14" s="11">
        <v>11</v>
      </c>
      <c r="B14" s="11" t="s">
        <v>38</v>
      </c>
      <c r="C14" s="40"/>
      <c r="D14" s="36"/>
      <c r="E14" s="36"/>
      <c r="F14" s="3" t="s">
        <v>31</v>
      </c>
      <c r="G14" s="39"/>
      <c r="H14" s="36"/>
      <c r="I14" s="36" t="s">
        <v>37</v>
      </c>
      <c r="J14" s="36" t="s">
        <v>18</v>
      </c>
      <c r="K14" s="36" t="s">
        <v>15</v>
      </c>
      <c r="L14" s="38"/>
      <c r="M14" s="21">
        <v>12.2</v>
      </c>
      <c r="N14" s="21">
        <v>14.6</v>
      </c>
      <c r="O14" s="21">
        <v>14.1</v>
      </c>
      <c r="P14" s="21"/>
      <c r="Q14" s="21"/>
      <c r="R14" s="21"/>
      <c r="S14" s="21">
        <v>14.5</v>
      </c>
      <c r="T14" s="4"/>
      <c r="U14" s="4"/>
      <c r="V14" s="4"/>
      <c r="W14" s="10">
        <f t="shared" si="0"/>
        <v>13.85</v>
      </c>
      <c r="X14" s="10"/>
      <c r="Y14" s="10">
        <f t="shared" si="2"/>
        <v>13.85</v>
      </c>
    </row>
    <row r="15" spans="1:25">
      <c r="A15" s="11">
        <v>12</v>
      </c>
      <c r="B15" s="11" t="s">
        <v>39</v>
      </c>
      <c r="C15" s="40"/>
      <c r="D15" s="36"/>
      <c r="E15" s="36"/>
      <c r="F15" s="3" t="s">
        <v>32</v>
      </c>
      <c r="G15" s="39"/>
      <c r="H15" s="36"/>
      <c r="I15" s="36"/>
      <c r="J15" s="36"/>
      <c r="K15" s="36"/>
      <c r="L15" s="38"/>
      <c r="M15" s="21">
        <v>7.2</v>
      </c>
      <c r="N15" s="21">
        <v>8.4</v>
      </c>
      <c r="O15" s="21">
        <v>9.6999999999999993</v>
      </c>
      <c r="P15" s="21"/>
      <c r="Q15" s="21"/>
      <c r="R15" s="21"/>
      <c r="S15" s="52">
        <v>9.4</v>
      </c>
      <c r="T15" s="4"/>
      <c r="U15" s="4"/>
      <c r="V15" s="4"/>
      <c r="W15" s="10">
        <f t="shared" si="0"/>
        <v>8.6750000000000007</v>
      </c>
      <c r="X15" s="10"/>
      <c r="Y15" s="10">
        <f t="shared" si="2"/>
        <v>8.6750000000000007</v>
      </c>
    </row>
    <row r="16" spans="1:25">
      <c r="A16" s="11">
        <v>13</v>
      </c>
      <c r="B16" s="9">
        <v>31</v>
      </c>
      <c r="C16" s="40"/>
      <c r="D16" s="36"/>
      <c r="E16" s="36" t="s">
        <v>5</v>
      </c>
      <c r="F16" s="36" t="s">
        <v>7</v>
      </c>
      <c r="G16" s="39"/>
      <c r="H16" s="36" t="s">
        <v>40</v>
      </c>
      <c r="I16" s="3" t="s">
        <v>37</v>
      </c>
      <c r="J16" s="36" t="s">
        <v>18</v>
      </c>
      <c r="K16" s="36" t="s">
        <v>15</v>
      </c>
      <c r="L16" s="38"/>
      <c r="M16" s="21">
        <v>12.6</v>
      </c>
      <c r="N16" s="21">
        <v>14.9</v>
      </c>
      <c r="O16" s="21"/>
      <c r="P16" s="21"/>
      <c r="Q16" s="21"/>
      <c r="R16" s="21"/>
      <c r="S16" s="21">
        <v>13.8</v>
      </c>
      <c r="T16" s="4"/>
      <c r="U16" s="4"/>
      <c r="V16" s="4"/>
      <c r="W16" s="10">
        <f t="shared" si="0"/>
        <v>13.766666666666666</v>
      </c>
      <c r="X16" s="10"/>
      <c r="Y16" s="10">
        <f t="shared" si="2"/>
        <v>13.766666666666666</v>
      </c>
    </row>
    <row r="17" spans="1:25">
      <c r="A17" s="11">
        <v>14</v>
      </c>
      <c r="B17" s="9">
        <v>32</v>
      </c>
      <c r="C17" s="40"/>
      <c r="D17" s="36"/>
      <c r="E17" s="36"/>
      <c r="F17" s="36"/>
      <c r="G17" s="39"/>
      <c r="H17" s="36"/>
      <c r="I17" s="3" t="s">
        <v>12</v>
      </c>
      <c r="J17" s="36"/>
      <c r="K17" s="36"/>
      <c r="L17" s="38"/>
      <c r="M17" s="21">
        <v>14</v>
      </c>
      <c r="N17" s="21">
        <v>16.5</v>
      </c>
      <c r="O17" s="21"/>
      <c r="P17" s="21"/>
      <c r="Q17" s="21"/>
      <c r="R17" s="21"/>
      <c r="S17" s="21">
        <v>15.3</v>
      </c>
      <c r="T17" s="4"/>
      <c r="U17" s="4"/>
      <c r="V17" s="4"/>
      <c r="W17" s="10">
        <f t="shared" si="0"/>
        <v>15.266666666666666</v>
      </c>
      <c r="X17" s="10"/>
      <c r="Y17" s="10">
        <f t="shared" si="2"/>
        <v>15.266666666666666</v>
      </c>
    </row>
    <row r="18" spans="1:25">
      <c r="A18" s="11">
        <v>15</v>
      </c>
      <c r="B18" s="11">
        <v>34</v>
      </c>
      <c r="C18" s="40" t="s">
        <v>44</v>
      </c>
      <c r="D18" s="36" t="s">
        <v>45</v>
      </c>
      <c r="E18" s="36" t="s">
        <v>43</v>
      </c>
      <c r="F18" s="3" t="s">
        <v>31</v>
      </c>
      <c r="G18" s="39" t="s">
        <v>9</v>
      </c>
      <c r="H18" s="36" t="s">
        <v>33</v>
      </c>
      <c r="I18" s="36" t="s">
        <v>34</v>
      </c>
      <c r="J18" s="36" t="s">
        <v>18</v>
      </c>
      <c r="K18" s="36" t="s">
        <v>15</v>
      </c>
      <c r="L18" s="38"/>
      <c r="M18" s="21">
        <v>20</v>
      </c>
      <c r="N18" s="21">
        <v>20.3</v>
      </c>
      <c r="O18" s="21">
        <v>18</v>
      </c>
      <c r="P18" s="21"/>
      <c r="Q18" s="21"/>
      <c r="R18" s="21"/>
      <c r="S18" s="21">
        <v>17.8</v>
      </c>
      <c r="T18" s="4"/>
      <c r="U18" s="4"/>
      <c r="V18" s="4"/>
      <c r="W18" s="10">
        <f t="shared" si="0"/>
        <v>19.024999999999999</v>
      </c>
      <c r="X18" s="10"/>
      <c r="Y18" s="10">
        <f t="shared" si="2"/>
        <v>19.024999999999999</v>
      </c>
    </row>
    <row r="19" spans="1:25">
      <c r="A19" s="11">
        <v>16</v>
      </c>
      <c r="B19" s="11">
        <v>37</v>
      </c>
      <c r="C19" s="40"/>
      <c r="D19" s="36"/>
      <c r="E19" s="36"/>
      <c r="F19" s="3" t="s">
        <v>32</v>
      </c>
      <c r="G19" s="39"/>
      <c r="H19" s="36"/>
      <c r="I19" s="36"/>
      <c r="J19" s="36"/>
      <c r="K19" s="36"/>
      <c r="L19" s="38"/>
      <c r="M19" s="21">
        <v>17.399999999999999</v>
      </c>
      <c r="N19" s="4">
        <v>20</v>
      </c>
      <c r="O19" s="4">
        <v>15.8</v>
      </c>
      <c r="P19" s="4"/>
      <c r="Q19" s="4"/>
      <c r="R19" s="4"/>
      <c r="S19" s="4">
        <v>17.2</v>
      </c>
      <c r="T19" s="4"/>
      <c r="U19" s="4"/>
      <c r="V19" s="4"/>
      <c r="W19" s="10">
        <f t="shared" si="0"/>
        <v>17.600000000000001</v>
      </c>
      <c r="X19" s="10"/>
      <c r="Y19" s="10">
        <f t="shared" si="2"/>
        <v>17.600000000000001</v>
      </c>
    </row>
    <row r="20" spans="1:25">
      <c r="A20" s="11">
        <v>17</v>
      </c>
      <c r="B20" s="11">
        <v>40</v>
      </c>
      <c r="C20" s="40"/>
      <c r="D20" s="36"/>
      <c r="E20" s="36"/>
      <c r="F20" s="3" t="s">
        <v>31</v>
      </c>
      <c r="G20" s="39"/>
      <c r="H20" s="36"/>
      <c r="I20" s="36"/>
      <c r="J20" s="36" t="s">
        <v>35</v>
      </c>
      <c r="K20" s="36" t="s">
        <v>36</v>
      </c>
      <c r="L20" s="38"/>
      <c r="M20" s="4">
        <v>24.2</v>
      </c>
      <c r="N20" s="4">
        <v>25.1</v>
      </c>
      <c r="O20" s="4">
        <v>26.6</v>
      </c>
      <c r="P20" s="4"/>
      <c r="Q20" s="4"/>
      <c r="R20" s="4"/>
      <c r="S20" s="4">
        <v>24.3</v>
      </c>
      <c r="T20" s="4"/>
      <c r="U20" s="4"/>
      <c r="V20" s="4"/>
      <c r="W20" s="10">
        <f t="shared" si="0"/>
        <v>25.05</v>
      </c>
      <c r="X20" s="10"/>
      <c r="Y20" s="10">
        <f t="shared" si="2"/>
        <v>25.05</v>
      </c>
    </row>
    <row r="21" spans="1:25">
      <c r="A21" s="11">
        <v>18</v>
      </c>
      <c r="B21" s="11">
        <v>43</v>
      </c>
      <c r="C21" s="40"/>
      <c r="D21" s="36"/>
      <c r="E21" s="36"/>
      <c r="F21" s="3" t="s">
        <v>32</v>
      </c>
      <c r="G21" s="39"/>
      <c r="H21" s="36"/>
      <c r="I21" s="36"/>
      <c r="J21" s="36"/>
      <c r="K21" s="36"/>
      <c r="L21" s="38"/>
      <c r="M21" s="4">
        <v>23.9</v>
      </c>
      <c r="N21" s="4">
        <v>24.5</v>
      </c>
      <c r="O21" s="4">
        <v>25.1</v>
      </c>
      <c r="P21" s="4"/>
      <c r="Q21" s="4"/>
      <c r="R21" s="4"/>
      <c r="S21" s="4">
        <v>24.6</v>
      </c>
      <c r="T21" s="4"/>
      <c r="U21" s="4"/>
      <c r="V21" s="4"/>
      <c r="W21" s="10">
        <f t="shared" si="0"/>
        <v>24.524999999999999</v>
      </c>
      <c r="X21" s="10"/>
      <c r="Y21" s="10">
        <f t="shared" si="2"/>
        <v>24.524999999999999</v>
      </c>
    </row>
    <row r="22" spans="1:25">
      <c r="A22" s="11">
        <v>19</v>
      </c>
      <c r="B22" s="11" t="s">
        <v>46</v>
      </c>
      <c r="C22" s="40"/>
      <c r="D22" s="36"/>
      <c r="E22" s="36"/>
      <c r="F22" s="3" t="s">
        <v>31</v>
      </c>
      <c r="G22" s="39"/>
      <c r="H22" s="36"/>
      <c r="I22" s="36" t="s">
        <v>37</v>
      </c>
      <c r="J22" s="36" t="s">
        <v>18</v>
      </c>
      <c r="K22" s="36" t="s">
        <v>15</v>
      </c>
      <c r="L22" s="38"/>
      <c r="M22" s="4">
        <v>12.9</v>
      </c>
      <c r="N22" s="4">
        <v>14.8</v>
      </c>
      <c r="O22" s="4">
        <v>14.8</v>
      </c>
      <c r="P22" s="4"/>
      <c r="Q22" s="4"/>
      <c r="R22" s="4"/>
      <c r="S22" s="4">
        <v>14.6</v>
      </c>
      <c r="T22" s="4"/>
      <c r="U22" s="4"/>
      <c r="V22" s="4"/>
      <c r="W22" s="10">
        <f t="shared" si="0"/>
        <v>14.275</v>
      </c>
      <c r="X22" s="10"/>
      <c r="Y22" s="10">
        <f t="shared" si="2"/>
        <v>14.275</v>
      </c>
    </row>
    <row r="23" spans="1:25">
      <c r="A23" s="11">
        <v>20</v>
      </c>
      <c r="B23" s="11" t="s">
        <v>47</v>
      </c>
      <c r="C23" s="40"/>
      <c r="D23" s="36"/>
      <c r="E23" s="36"/>
      <c r="F23" s="3" t="s">
        <v>32</v>
      </c>
      <c r="G23" s="39"/>
      <c r="H23" s="36"/>
      <c r="I23" s="36"/>
      <c r="J23" s="36"/>
      <c r="K23" s="36"/>
      <c r="L23" s="38"/>
      <c r="M23" s="4">
        <v>7.7</v>
      </c>
      <c r="N23" s="4">
        <v>8.6</v>
      </c>
      <c r="O23" s="4">
        <v>10</v>
      </c>
      <c r="P23" s="4"/>
      <c r="Q23" s="4"/>
      <c r="R23" s="4"/>
      <c r="S23" s="4">
        <v>9.5</v>
      </c>
      <c r="T23" s="4"/>
      <c r="U23" s="4"/>
      <c r="V23" s="4"/>
      <c r="W23" s="10">
        <f t="shared" si="0"/>
        <v>8.9499999999999993</v>
      </c>
      <c r="X23" s="10"/>
      <c r="Y23" s="10">
        <f t="shared" si="2"/>
        <v>8.9499999999999993</v>
      </c>
    </row>
    <row r="24" spans="1:25">
      <c r="A24" s="11">
        <v>21</v>
      </c>
      <c r="B24" s="9">
        <v>45</v>
      </c>
      <c r="C24" s="40"/>
      <c r="D24" s="36"/>
      <c r="E24" s="36" t="s">
        <v>5</v>
      </c>
      <c r="F24" s="36" t="s">
        <v>7</v>
      </c>
      <c r="G24" s="39"/>
      <c r="H24" s="36" t="s">
        <v>40</v>
      </c>
      <c r="I24" s="3" t="s">
        <v>37</v>
      </c>
      <c r="J24" s="36" t="s">
        <v>18</v>
      </c>
      <c r="K24" s="36" t="s">
        <v>15</v>
      </c>
      <c r="L24" s="38"/>
      <c r="M24" s="4">
        <v>12.6</v>
      </c>
      <c r="N24" s="4">
        <v>14.8</v>
      </c>
      <c r="O24" s="4"/>
      <c r="P24" s="4"/>
      <c r="Q24" s="4"/>
      <c r="R24" s="4"/>
      <c r="S24" s="4">
        <v>14</v>
      </c>
      <c r="T24" s="4"/>
      <c r="U24" s="4"/>
      <c r="V24" s="4"/>
      <c r="W24" s="10">
        <f t="shared" si="0"/>
        <v>13.799999999999999</v>
      </c>
      <c r="X24" s="10"/>
      <c r="Y24" s="10">
        <f t="shared" si="2"/>
        <v>13.799999999999999</v>
      </c>
    </row>
    <row r="25" spans="1:25">
      <c r="A25" s="11">
        <v>22</v>
      </c>
      <c r="B25" s="9">
        <v>46</v>
      </c>
      <c r="C25" s="40"/>
      <c r="D25" s="36"/>
      <c r="E25" s="36"/>
      <c r="F25" s="36"/>
      <c r="G25" s="39"/>
      <c r="H25" s="36"/>
      <c r="I25" s="3" t="s">
        <v>12</v>
      </c>
      <c r="J25" s="36"/>
      <c r="K25" s="36"/>
      <c r="L25" s="38"/>
      <c r="M25" s="4">
        <v>14.2</v>
      </c>
      <c r="N25" s="4">
        <v>16.399999999999999</v>
      </c>
      <c r="O25" s="4"/>
      <c r="P25" s="4"/>
      <c r="Q25" s="4"/>
      <c r="R25" s="4"/>
      <c r="S25" s="4">
        <v>15.5</v>
      </c>
      <c r="T25" s="4"/>
      <c r="U25" s="4"/>
      <c r="V25" s="4"/>
      <c r="W25" s="10">
        <f t="shared" si="0"/>
        <v>15.366666666666665</v>
      </c>
      <c r="X25" s="10"/>
      <c r="Y25" s="10">
        <f t="shared" si="2"/>
        <v>15.366666666666665</v>
      </c>
    </row>
    <row r="26" spans="1:25">
      <c r="A26" s="17"/>
      <c r="L26" s="12"/>
    </row>
    <row r="27" spans="1:25">
      <c r="A27" s="18"/>
      <c r="L27" s="12"/>
    </row>
    <row r="28" spans="1:25">
      <c r="A28" s="18"/>
      <c r="L28" s="12"/>
    </row>
    <row r="29" spans="1:25">
      <c r="A29" s="17"/>
      <c r="L29" s="12"/>
    </row>
    <row r="30" spans="1:25">
      <c r="A30" s="17"/>
      <c r="L30" s="12"/>
    </row>
    <row r="31" spans="1:25">
      <c r="A31" s="17"/>
      <c r="L31" s="12"/>
    </row>
    <row r="32" spans="1:25">
      <c r="A32" s="17"/>
      <c r="L32" s="12"/>
    </row>
    <row r="33" spans="1:12">
      <c r="A33" s="17"/>
      <c r="L33" s="12"/>
    </row>
    <row r="34" spans="1:12">
      <c r="A34" s="17"/>
      <c r="L34" s="12"/>
    </row>
    <row r="35" spans="1:12">
      <c r="A35" s="18"/>
      <c r="L35" s="12"/>
    </row>
    <row r="36" spans="1:12">
      <c r="A36" s="18"/>
      <c r="L36" s="12"/>
    </row>
    <row r="37" spans="1:12">
      <c r="L37" s="12"/>
    </row>
  </sheetData>
  <mergeCells count="57">
    <mergeCell ref="F16:F17"/>
    <mergeCell ref="H16:H17"/>
    <mergeCell ref="J16:J17"/>
    <mergeCell ref="K16:K17"/>
    <mergeCell ref="I18:I21"/>
    <mergeCell ref="J18:J19"/>
    <mergeCell ref="K18:K19"/>
    <mergeCell ref="J20:J21"/>
    <mergeCell ref="K20:K21"/>
    <mergeCell ref="B9:L9"/>
    <mergeCell ref="C3:C5"/>
    <mergeCell ref="D3:D5"/>
    <mergeCell ref="E3:E4"/>
    <mergeCell ref="G3:G8"/>
    <mergeCell ref="B1:L1"/>
    <mergeCell ref="M1:V1"/>
    <mergeCell ref="J3:J4"/>
    <mergeCell ref="K3:K4"/>
    <mergeCell ref="H3:H4"/>
    <mergeCell ref="I3:I4"/>
    <mergeCell ref="L3:L8"/>
    <mergeCell ref="C6:C8"/>
    <mergeCell ref="D6:D8"/>
    <mergeCell ref="E6:E7"/>
    <mergeCell ref="H6:H7"/>
    <mergeCell ref="I6:I7"/>
    <mergeCell ref="J6:J7"/>
    <mergeCell ref="K6:K7"/>
    <mergeCell ref="M9:Y9"/>
    <mergeCell ref="C10:C17"/>
    <mergeCell ref="D10:D17"/>
    <mergeCell ref="E10:E15"/>
    <mergeCell ref="G10:G17"/>
    <mergeCell ref="H10:H15"/>
    <mergeCell ref="I10:I13"/>
    <mergeCell ref="J10:J11"/>
    <mergeCell ref="K10:K11"/>
    <mergeCell ref="L10:L25"/>
    <mergeCell ref="J12:J13"/>
    <mergeCell ref="K12:K13"/>
    <mergeCell ref="I14:I15"/>
    <mergeCell ref="J14:J15"/>
    <mergeCell ref="K14:K15"/>
    <mergeCell ref="E16:E17"/>
    <mergeCell ref="C18:C25"/>
    <mergeCell ref="D18:D25"/>
    <mergeCell ref="E18:E23"/>
    <mergeCell ref="G18:G25"/>
    <mergeCell ref="H18:H23"/>
    <mergeCell ref="I22:I23"/>
    <mergeCell ref="J22:J23"/>
    <mergeCell ref="K22:K23"/>
    <mergeCell ref="E24:E25"/>
    <mergeCell ref="F24:F25"/>
    <mergeCell ref="H24:H25"/>
    <mergeCell ref="J24:J25"/>
    <mergeCell ref="K24:K25"/>
  </mergeCells>
  <phoneticPr fontId="1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34c87397-5fc1-491e-85e7-d6110dbe9cbd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5AIRPNAIUNRU-1328258698-26144</_dlc_DocId>
    <HideFromDelve xmlns="71c5aaf6-e6ce-465b-b873-5148d2a4c105" xsi:nil="true"/>
    <Information xmlns="3b34c8f0-1ef5-4d1e-bb66-517ce7fe7356" xsi:nil="true"/>
    <_dlc_DocIdUrl xmlns="71c5aaf6-e6ce-465b-b873-5148d2a4c105">
      <Url>https://nokia.sharepoint.com/sites/c5g/5gradio/_layouts/15/DocIdRedir.aspx?ID=5AIRPNAIUNRU-1328258698-26144</Url>
      <Description>5AIRPNAIUNRU-1328258698-26144</Description>
    </_dlc_DocIdUrl>
    <lcf76f155ced4ddcb4097134ff3c332f xmlns="0b6aed8e-0313-4d17-80ff-d0e5da4931c5">
      <Terms xmlns="http://schemas.microsoft.com/office/infopath/2007/PartnerControls"/>
    </lcf76f155ced4ddcb4097134ff3c332f>
    <TaxCatchAll xmlns="71c5aaf6-e6ce-465b-b873-5148d2a4c105" xsi:nil="true"/>
    <Associated_x0020_Task xmlns="3b34c8f0-1ef5-4d1e-bb66-517ce7fe7356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5007003D3004E92B8EDD86D20E8CD" ma:contentTypeVersion="33" ma:contentTypeDescription="Create a new document." ma:contentTypeScope="" ma:versionID="bb31f2aeffd767ae60b1dba84ef94a6f">
  <xsd:schema xmlns:xsd="http://www.w3.org/2001/XMLSchema" xmlns:xs="http://www.w3.org/2001/XMLSchema" xmlns:p="http://schemas.microsoft.com/office/2006/metadata/properties" xmlns:ns2="71c5aaf6-e6ce-465b-b873-5148d2a4c105" xmlns:ns3="3b34c8f0-1ef5-4d1e-bb66-517ce7fe7356" xmlns:ns4="0b6aed8e-0313-4d17-80ff-d0e5da4931c5" targetNamespace="http://schemas.microsoft.com/office/2006/metadata/properties" ma:root="true" ma:fieldsID="054bf35a05ef194a6d33a89ec81c7f6a" ns2:_="" ns3:_="" ns4:_="">
    <xsd:import namespace="71c5aaf6-e6ce-465b-b873-5148d2a4c105"/>
    <xsd:import namespace="3b34c8f0-1ef5-4d1e-bb66-517ce7fe7356"/>
    <xsd:import namespace="0b6aed8e-0313-4d17-80ff-d0e5da493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Information" minOccurs="0"/>
                <xsd:element ref="ns3:Associated_x0020_Task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  <xsd:element name="TaxCatchAll" ma:index="26" nillable="true" ma:displayName="Taxonomy Catch All Column" ma:hidden="true" ma:list="{5e7e0358-ff3a-47d0-9dac-4f7f999c176b}" ma:internalName="TaxCatchAll" ma:showField="CatchAllData" ma:web="3b34c8f0-1ef5-4d1e-bb66-517ce7fe7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c8f0-1ef5-4d1e-bb66-517ce7fe7356" elementFormDefault="qualified">
    <xsd:import namespace="http://schemas.microsoft.com/office/2006/documentManagement/types"/>
    <xsd:import namespace="http://schemas.microsoft.com/office/infopath/2007/PartnerControls"/>
    <xsd:element name="Information" ma:index="12" nillable="true" ma:displayName="Information" ma:description="Add here comments or additional information about the file" ma:internalName="Information">
      <xsd:simpleType>
        <xsd:restriction base="dms:Note">
          <xsd:maxLength value="255"/>
        </xsd:restriction>
      </xsd:simpleType>
    </xsd:element>
    <xsd:element name="Associated_x0020_Task" ma:index="13" nillable="true" ma:displayName="C5G Task" ma:description="Task working on topic" ma:internalName="Associated_x0020_Tas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2E Arch and Prot"/>
                    <xsd:enumeration value="5G Radio"/>
                    <xsd:enumeration value="LTE Radio"/>
                    <xsd:enumeration value="E2E CIoT"/>
                    <xsd:enumeration value="E2E Verticals"/>
                    <xsd:enumeration value="EPC"/>
                    <xsd:enumeration value="IMS"/>
                    <xsd:enumeration value="SEC"/>
                    <xsd:enumeration value="Network Management"/>
                    <xsd:enumeration value="Virtualization"/>
                    <xsd:enumeration value="MEC"/>
                    <xsd:enumeration value="None (handled in delegation)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ed8e-0313-4d17-80ff-d0e5da49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35375B-1D28-4D0B-8912-FD4B10ECDF14}">
  <ds:schemaRefs/>
</ds:datastoreItem>
</file>

<file path=customXml/itemProps2.xml><?xml version="1.0" encoding="utf-8"?>
<ds:datastoreItem xmlns:ds="http://schemas.openxmlformats.org/officeDocument/2006/customXml" ds:itemID="{1FF30384-6CEF-452E-B0C9-3ED79C587644}">
  <ds:schemaRefs/>
</ds:datastoreItem>
</file>

<file path=customXml/itemProps3.xml><?xml version="1.0" encoding="utf-8"?>
<ds:datastoreItem xmlns:ds="http://schemas.openxmlformats.org/officeDocument/2006/customXml" ds:itemID="{38C2AD8B-A866-4CA2-B613-72530B5BABCC}">
  <ds:schemaRefs/>
</ds:datastoreItem>
</file>

<file path=customXml/itemProps4.xml><?xml version="1.0" encoding="utf-8"?>
<ds:datastoreItem xmlns:ds="http://schemas.openxmlformats.org/officeDocument/2006/customXml" ds:itemID="{BB0B9012-4DFE-4BDF-8559-6B3228D0F26B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3b34c8f0-1ef5-4d1e-bb66-517ce7fe7356"/>
    <ds:schemaRef ds:uri="http://purl.org/dc/elements/1.1/"/>
    <ds:schemaRef ds:uri="71c5aaf6-e6ce-465b-b873-5148d2a4c10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b6aed8e-0313-4d17-80ff-d0e5da4931c5"/>
  </ds:schemaRefs>
</ds:datastoreItem>
</file>

<file path=customXml/itemProps5.xml><?xml version="1.0" encoding="utf-8"?>
<ds:datastoreItem xmlns:ds="http://schemas.openxmlformats.org/officeDocument/2006/customXml" ds:itemID="{7403ED27-3488-4A16-87C2-D8DD80179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b34c8f0-1ef5-4d1e-bb66-517ce7fe7356"/>
    <ds:schemaRef ds:uri="0b6aed8e-0313-4d17-80ff-d0e5da493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  <clbl:label id="{98e9ba89-e1a1-4e38-9007-8bdabc25de1d}" enabled="0" method="" siteId="{98e9ba89-e1a1-4e38-9007-8bdabc25de1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Alignment Results</vt:lpstr>
      <vt:lpstr>Impairment Results</vt:lpstr>
      <vt:lpstr>'Cover Page'!OLE_LINK1</vt:lpstr>
      <vt:lpstr>'Cover Page'!OLE_LINK2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Hannu Vesala</cp:lastModifiedBy>
  <dcterms:created xsi:type="dcterms:W3CDTF">2007-12-10T15:13:00Z</dcterms:created>
  <dcterms:modified xsi:type="dcterms:W3CDTF">2024-05-22T02:25:29Z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(3)xQoW5h+S3D1fUNfd9wvDi/wiEafG5JDwq9b6HeAyt5C1n6k6MEBc7a6SQueJtufPffSSTdGg_x000d_
WzSHhu2Qobep7O3coV5MJCQiCUj+MSjuX9vx8l+j7NlpCzIGM1IYTLvAmWbdafwXDf4WpAI3_x000d_
rYzt+2inCMC/w9croxxPeEZvFHRwab90rEUkS69ORVNPwEy2THK0ZZ8oWPNySTrY83JA0mC5_x000d_
bqVJRttpiB/0k1UiEe</vt:lpwstr>
  </property>
  <property fmtid="{D5CDD505-2E9C-101B-9397-08002B2CF9AE}" pid="4" name="_new_ms_pID_725431">
    <vt:lpwstr>RHyWWdKFmCShyrGZITE6W9jB9Qt5PpapJP0UxNwYpIjS0iTDxY35dP_x000d_
zuRdyhe4/LJPn/qiwtK8p2b0n/xn3zmaR85R5V70WyEHoTpnLT/G8tcDVZkIRk9MBV/hv4AA_x000d_
059ypXkks1DjgBD2wWt7obykTCBY6kpiYkRDdqQYySk7m2MTBHtQ2iFxFD54TIYyDNd8mPUE_x000d_
NQnORKjdOlTfFnuBfugr2AhK4KlmVgkwpG/W</vt:lpwstr>
  </property>
  <property fmtid="{D5CDD505-2E9C-101B-9397-08002B2CF9AE}" pid="5" name="_new_ms_pID_725432">
    <vt:lpwstr>EuSnAn2PjHkfG0mCf9PkPvO23+FF0OMgCIQP_x000d_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(3)OZw1W4quTikLPqXI0ZuMrvLR0BSnjUnLN1uaOqebNae2PV3RZGmGnVi4I8xUGHN1h0vyGa51_x000d_
QuQWP7XIMiBf+Xh+3cAE9UmT4oJz5ihPMSrE/r4Eo+98DVR5DUe60TGTd24cNhp46i3yjc9q_x000d_
lhSzLqA2wf3YV04wmBy/K3AANnm0t3e0izVEqWume8t0fop3MApKIh3WKeFP86eODlMn8LcF_x000d_
XCYfreFF/FL1OyHMKi</vt:lpwstr>
  </property>
  <property fmtid="{D5CDD505-2E9C-101B-9397-08002B2CF9AE}" pid="13" name="_2015_ms_pID_7253431">
    <vt:lpwstr>0UsgxHEjqkaTiclp3UoLugr2a/ATNYLFQx7oOGUye7PN3Mz+D+KjF0_x000d_
xZelIz3sFGh4TzHXzI+YibXhO0umQ/TfW8gGAkjn8Tuc+H0kbU2gEXT6qG+kCgnjt7sgteqJ_x000d_
szmPcH/e4D42s1BDalsKODgYTpe5bg/yEU/jcp0OSoC5bjGTX3Q1nsQ5R3t4+EtMDKhM8HR4_x000d_
m7vEK2P4cL/yc/QYMWP0wKo/9+10H9DQWIVK</vt:lpwstr>
  </property>
  <property fmtid="{D5CDD505-2E9C-101B-9397-08002B2CF9AE}" pid="14" name="_2015_ms_pID_7253432">
    <vt:lpwstr>MTaXhtf14XMg8OrKNmF2hsc=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