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https://ericsson-my.sharepoint.com/personal/jiakai_shi_ericsson_com/Documents/sjk/RAN4/Meetings/111-Fukuoka/sjk/8Rx/"/>
    </mc:Choice>
  </mc:AlternateContent>
  <xr:revisionPtr revIDLastSave="71" documentId="13_ncr:1_{1E438614-C55E-4629-A868-CECF7B91AD87}" xr6:coauthVersionLast="47" xr6:coauthVersionMax="47" xr10:uidLastSave="{F8C7B86C-5412-4866-8AF2-A68361734742}"/>
  <bookViews>
    <workbookView xWindow="-110" yWindow="-110" windowWidth="19420" windowHeight="11620" xr2:uid="{00000000-000D-0000-FFFF-FFFF00000000}"/>
  </bookViews>
  <sheets>
    <sheet name="Cover sheet" sheetId="1" r:id="rId1"/>
    <sheet name="PDSCH (TDD)" sheetId="2" r:id="rId2"/>
    <sheet name="PDSCH (FDD)" sheetId="4" r:id="rId3"/>
    <sheet name="CA (FDD)" sheetId="5" r:id="rId4"/>
    <sheet name="CA (TDD)"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06" i="6" l="1"/>
  <c r="R107" i="6"/>
  <c r="R108" i="6"/>
  <c r="R109" i="6"/>
  <c r="R105" i="6"/>
  <c r="R91" i="5"/>
  <c r="R92" i="5"/>
  <c r="R93" i="5"/>
  <c r="R94" i="5"/>
  <c r="R95" i="5"/>
  <c r="R96" i="5"/>
  <c r="R97" i="5"/>
  <c r="R90" i="5"/>
  <c r="R56" i="5"/>
  <c r="T33" i="4"/>
  <c r="T15" i="4" l="1"/>
  <c r="P73" i="6"/>
  <c r="R38" i="5"/>
  <c r="T24" i="2"/>
  <c r="R91" i="6" l="1"/>
  <c r="T91" i="6" s="1"/>
  <c r="Q91" i="6"/>
  <c r="P91" i="6"/>
  <c r="R90" i="6"/>
  <c r="T90" i="6" s="1"/>
  <c r="Q90" i="6"/>
  <c r="P90" i="6"/>
  <c r="R89" i="6"/>
  <c r="T89" i="6" s="1"/>
  <c r="Q89" i="6"/>
  <c r="P89" i="6"/>
  <c r="R88" i="6"/>
  <c r="T88" i="6" s="1"/>
  <c r="Q88" i="6"/>
  <c r="P88" i="6"/>
  <c r="R87" i="6"/>
  <c r="T87" i="6" s="1"/>
  <c r="Q87" i="6"/>
  <c r="P87" i="6"/>
  <c r="R86" i="6"/>
  <c r="T86" i="6" s="1"/>
  <c r="Q86" i="6"/>
  <c r="P86" i="6"/>
  <c r="R85" i="6"/>
  <c r="T85" i="6" s="1"/>
  <c r="Q85" i="6"/>
  <c r="P85" i="6"/>
  <c r="R84" i="6"/>
  <c r="T84" i="6" s="1"/>
  <c r="Q84" i="6"/>
  <c r="P84" i="6"/>
  <c r="R83" i="6"/>
  <c r="T83" i="6" s="1"/>
  <c r="Q83" i="6"/>
  <c r="P83" i="6"/>
  <c r="R82" i="6"/>
  <c r="T82" i="6" s="1"/>
  <c r="Q82" i="6"/>
  <c r="P82" i="6"/>
  <c r="R81" i="6"/>
  <c r="T81" i="6" s="1"/>
  <c r="Q81" i="6"/>
  <c r="P81" i="6"/>
  <c r="R80" i="6"/>
  <c r="T80" i="6" s="1"/>
  <c r="Q80" i="6"/>
  <c r="P80" i="6"/>
  <c r="R35" i="6"/>
  <c r="Q35" i="6"/>
  <c r="P35" i="6"/>
  <c r="R34" i="6"/>
  <c r="Q34" i="6"/>
  <c r="P34" i="6"/>
  <c r="R33" i="6"/>
  <c r="Q33" i="6"/>
  <c r="P33" i="6"/>
  <c r="R32" i="6"/>
  <c r="Q32" i="6"/>
  <c r="P32" i="6"/>
  <c r="R31" i="6"/>
  <c r="Q31" i="6"/>
  <c r="P31" i="6"/>
  <c r="R30" i="6"/>
  <c r="Q30" i="6"/>
  <c r="P30" i="6"/>
  <c r="R29" i="6"/>
  <c r="Q29" i="6"/>
  <c r="P29" i="6"/>
  <c r="R28" i="6"/>
  <c r="Q28" i="6"/>
  <c r="P28" i="6"/>
  <c r="R27" i="6"/>
  <c r="Q27" i="6"/>
  <c r="P27" i="6"/>
  <c r="R26" i="6"/>
  <c r="Q26" i="6"/>
  <c r="P26" i="6"/>
  <c r="R25" i="6"/>
  <c r="Q25" i="6"/>
  <c r="P25" i="6"/>
  <c r="R24" i="6"/>
  <c r="Q24" i="6"/>
  <c r="P24" i="6"/>
  <c r="R81" i="5"/>
  <c r="T81" i="5" s="1"/>
  <c r="Q81" i="5"/>
  <c r="P81" i="5"/>
  <c r="R80" i="5"/>
  <c r="T80" i="5" s="1"/>
  <c r="Q80" i="5"/>
  <c r="P80" i="5"/>
  <c r="R79" i="5"/>
  <c r="T79" i="5" s="1"/>
  <c r="Q79" i="5"/>
  <c r="P79" i="5"/>
  <c r="R78" i="5"/>
  <c r="T78" i="5" s="1"/>
  <c r="Q78" i="5"/>
  <c r="P78" i="5"/>
  <c r="R77" i="5"/>
  <c r="T77" i="5" s="1"/>
  <c r="Q77" i="5"/>
  <c r="P77" i="5"/>
  <c r="R76" i="5"/>
  <c r="T76" i="5" s="1"/>
  <c r="Q76" i="5"/>
  <c r="P76" i="5"/>
  <c r="R75" i="5"/>
  <c r="T75" i="5" s="1"/>
  <c r="Q75" i="5"/>
  <c r="P75" i="5"/>
  <c r="R74" i="5"/>
  <c r="T74" i="5" s="1"/>
  <c r="Q74" i="5"/>
  <c r="P74" i="5"/>
  <c r="R73" i="5"/>
  <c r="T73" i="5" s="1"/>
  <c r="Q73" i="5"/>
  <c r="P73" i="5"/>
  <c r="R72" i="5"/>
  <c r="T72" i="5" s="1"/>
  <c r="Q72" i="5"/>
  <c r="P72" i="5"/>
  <c r="R31" i="5"/>
  <c r="Q31" i="5"/>
  <c r="P31" i="5"/>
  <c r="R30" i="5"/>
  <c r="Q30" i="5"/>
  <c r="P30" i="5"/>
  <c r="R29" i="5"/>
  <c r="Q29" i="5"/>
  <c r="P29" i="5"/>
  <c r="R28" i="5"/>
  <c r="Q28" i="5"/>
  <c r="P28" i="5"/>
  <c r="R27" i="5"/>
  <c r="Q27" i="5"/>
  <c r="P27" i="5"/>
  <c r="R26" i="5"/>
  <c r="Q26" i="5"/>
  <c r="P26" i="5"/>
  <c r="R25" i="5"/>
  <c r="Q25" i="5"/>
  <c r="P25" i="5"/>
  <c r="R24" i="5"/>
  <c r="Q24" i="5"/>
  <c r="P24" i="5"/>
  <c r="R23" i="5"/>
  <c r="Q23" i="5"/>
  <c r="P23" i="5"/>
  <c r="R22" i="5"/>
  <c r="Q22" i="5"/>
  <c r="P22" i="5"/>
  <c r="P38" i="5"/>
  <c r="Q38" i="5"/>
  <c r="P39" i="5"/>
  <c r="Q39" i="5"/>
  <c r="R39" i="5"/>
  <c r="P40" i="5"/>
  <c r="Q40" i="5"/>
  <c r="R40" i="5"/>
  <c r="P41" i="5"/>
  <c r="Q41" i="5"/>
  <c r="R41" i="5"/>
  <c r="P42" i="5"/>
  <c r="Q42" i="5"/>
  <c r="R42" i="5"/>
  <c r="P43" i="5"/>
  <c r="Q43" i="5"/>
  <c r="R43" i="5"/>
  <c r="V24" i="2" l="1"/>
  <c r="S24" i="2"/>
  <c r="R24" i="2"/>
  <c r="T24" i="4"/>
  <c r="V24" i="4" s="1"/>
  <c r="S24" i="4"/>
  <c r="R24" i="4"/>
  <c r="T6" i="4"/>
  <c r="S6" i="4"/>
  <c r="R6" i="4"/>
  <c r="R7" i="4"/>
  <c r="T6" i="2" l="1"/>
  <c r="S6" i="2"/>
  <c r="R6" i="2"/>
  <c r="R99" i="6"/>
  <c r="R100" i="6"/>
  <c r="R101" i="6"/>
  <c r="R102" i="6"/>
  <c r="R103" i="6"/>
  <c r="R104" i="6"/>
  <c r="R98" i="6"/>
  <c r="Q99" i="6"/>
  <c r="Q100" i="6"/>
  <c r="Q101" i="6"/>
  <c r="Q102" i="6"/>
  <c r="Q103" i="6"/>
  <c r="Q104" i="6"/>
  <c r="Q105" i="6"/>
  <c r="Q106" i="6"/>
  <c r="Q107" i="6"/>
  <c r="Q108" i="6"/>
  <c r="Q109" i="6"/>
  <c r="Q98" i="6"/>
  <c r="P99" i="6"/>
  <c r="P100" i="6"/>
  <c r="P101" i="6"/>
  <c r="P102" i="6"/>
  <c r="P103" i="6"/>
  <c r="P104" i="6"/>
  <c r="P105" i="6"/>
  <c r="P106" i="6"/>
  <c r="P107" i="6"/>
  <c r="P108" i="6"/>
  <c r="P109" i="6"/>
  <c r="P98" i="6"/>
  <c r="P63" i="6"/>
  <c r="P64" i="6"/>
  <c r="P65" i="6"/>
  <c r="P66" i="6"/>
  <c r="P67" i="6"/>
  <c r="P68" i="6"/>
  <c r="P69" i="6"/>
  <c r="P70" i="6"/>
  <c r="P71" i="6"/>
  <c r="P72" i="6"/>
  <c r="P62" i="6"/>
  <c r="Q63" i="6"/>
  <c r="Q64" i="6"/>
  <c r="Q65" i="6"/>
  <c r="Q66" i="6"/>
  <c r="Q67" i="6"/>
  <c r="Q68" i="6"/>
  <c r="Q69" i="6"/>
  <c r="Q70" i="6"/>
  <c r="Q71" i="6"/>
  <c r="Q72" i="6"/>
  <c r="Q73" i="6"/>
  <c r="Q62" i="6"/>
  <c r="R63" i="6"/>
  <c r="R64" i="6"/>
  <c r="R65" i="6"/>
  <c r="R66" i="6"/>
  <c r="R67" i="6"/>
  <c r="R68" i="6"/>
  <c r="R69" i="6"/>
  <c r="R70" i="6"/>
  <c r="R71" i="6"/>
  <c r="R72" i="6"/>
  <c r="R73" i="6"/>
  <c r="R62" i="6"/>
  <c r="R89" i="5"/>
  <c r="R88" i="5"/>
  <c r="R57" i="5"/>
  <c r="R58" i="5"/>
  <c r="R59" i="5"/>
  <c r="R60" i="5"/>
  <c r="R61" i="5"/>
  <c r="R62" i="5"/>
  <c r="R63" i="5"/>
  <c r="R64" i="5"/>
  <c r="R65" i="5"/>
  <c r="P89" i="5"/>
  <c r="P90" i="5"/>
  <c r="P91" i="5"/>
  <c r="P92" i="5"/>
  <c r="P93" i="5"/>
  <c r="P94" i="5"/>
  <c r="P95" i="5"/>
  <c r="P96" i="5"/>
  <c r="P97" i="5"/>
  <c r="P88" i="5"/>
  <c r="Q89" i="5"/>
  <c r="Q90" i="5"/>
  <c r="Q91" i="5"/>
  <c r="Q92" i="5"/>
  <c r="Q93" i="5"/>
  <c r="Q94" i="5"/>
  <c r="Q95" i="5"/>
  <c r="Q96" i="5"/>
  <c r="Q97" i="5"/>
  <c r="Q88" i="5"/>
  <c r="Q57" i="5"/>
  <c r="Q58" i="5"/>
  <c r="Q59" i="5"/>
  <c r="Q60" i="5"/>
  <c r="Q61" i="5"/>
  <c r="Q62" i="5"/>
  <c r="Q63" i="5"/>
  <c r="Q64" i="5"/>
  <c r="Q65" i="5"/>
  <c r="Q56" i="5"/>
  <c r="Q45" i="5"/>
  <c r="P57" i="5"/>
  <c r="P58" i="5"/>
  <c r="P59" i="5"/>
  <c r="P60" i="5"/>
  <c r="P61" i="5"/>
  <c r="P62" i="5"/>
  <c r="P63" i="5"/>
  <c r="P64" i="5"/>
  <c r="P65" i="5"/>
  <c r="P56" i="5"/>
  <c r="P47" i="5"/>
  <c r="P45" i="5"/>
  <c r="T73" i="6" l="1"/>
  <c r="T72" i="6"/>
  <c r="T71" i="6"/>
  <c r="T70" i="6"/>
  <c r="T69" i="6"/>
  <c r="T68" i="6"/>
  <c r="T67" i="6"/>
  <c r="T66" i="6"/>
  <c r="T65" i="6"/>
  <c r="T64" i="6"/>
  <c r="T63" i="6"/>
  <c r="T62" i="6"/>
  <c r="T108" i="6"/>
  <c r="T109" i="6"/>
  <c r="T107" i="6"/>
  <c r="T106" i="6"/>
  <c r="T105" i="6"/>
  <c r="T104" i="6"/>
  <c r="T103" i="6"/>
  <c r="T102" i="6"/>
  <c r="T101" i="6"/>
  <c r="T100" i="6"/>
  <c r="T99" i="6"/>
  <c r="T98" i="6"/>
  <c r="T97" i="5"/>
  <c r="T96" i="5"/>
  <c r="T95" i="5"/>
  <c r="T94" i="5"/>
  <c r="T93" i="5"/>
  <c r="T92" i="5"/>
  <c r="T91" i="5"/>
  <c r="T90" i="5"/>
  <c r="T89" i="5"/>
  <c r="T88" i="5"/>
  <c r="T56" i="5"/>
  <c r="T57" i="5"/>
  <c r="T58" i="5"/>
  <c r="T59" i="5"/>
  <c r="T60" i="5"/>
  <c r="T61" i="5"/>
  <c r="T62" i="5"/>
  <c r="T63" i="5"/>
  <c r="T64" i="5"/>
  <c r="T65" i="5"/>
  <c r="T32" i="2"/>
  <c r="V32" i="2" s="1"/>
  <c r="S32" i="2"/>
  <c r="R32" i="2"/>
  <c r="T32" i="4"/>
  <c r="V32" i="4" s="1"/>
  <c r="S32" i="4"/>
  <c r="R32" i="4"/>
  <c r="T14" i="4"/>
  <c r="S14" i="4"/>
  <c r="R14" i="4"/>
  <c r="R15" i="4"/>
  <c r="T14" i="2"/>
  <c r="S14" i="2"/>
  <c r="R14" i="2"/>
  <c r="P7" i="5" l="1"/>
  <c r="P8" i="5"/>
  <c r="P9" i="5"/>
  <c r="P10" i="5"/>
  <c r="P11" i="5"/>
  <c r="P12" i="5"/>
  <c r="P13" i="5"/>
  <c r="P14" i="5"/>
  <c r="P15" i="5"/>
  <c r="P6" i="5"/>
  <c r="R53" i="6"/>
  <c r="Q53" i="6"/>
  <c r="P53" i="6"/>
  <c r="R52" i="6"/>
  <c r="Q52" i="6"/>
  <c r="P52" i="6"/>
  <c r="R51" i="6"/>
  <c r="Q51" i="6"/>
  <c r="P51" i="6"/>
  <c r="R50" i="6"/>
  <c r="Q50" i="6"/>
  <c r="P50" i="6"/>
  <c r="R49" i="6"/>
  <c r="Q49" i="6"/>
  <c r="P49" i="6"/>
  <c r="R48" i="6"/>
  <c r="Q48" i="6"/>
  <c r="P48" i="6"/>
  <c r="R47" i="6"/>
  <c r="Q47" i="6"/>
  <c r="P47" i="6"/>
  <c r="R46" i="6"/>
  <c r="Q46" i="6"/>
  <c r="P46" i="6"/>
  <c r="R45" i="6"/>
  <c r="Q45" i="6"/>
  <c r="P45" i="6"/>
  <c r="R44" i="6"/>
  <c r="Q44" i="6"/>
  <c r="P44" i="6"/>
  <c r="R43" i="6"/>
  <c r="Q43" i="6"/>
  <c r="P43" i="6"/>
  <c r="R42" i="6"/>
  <c r="Q42" i="6"/>
  <c r="P42" i="6"/>
  <c r="R17" i="6"/>
  <c r="Q17" i="6"/>
  <c r="P17" i="6"/>
  <c r="R16" i="6"/>
  <c r="Q16" i="6"/>
  <c r="P16" i="6"/>
  <c r="R15" i="6"/>
  <c r="Q15" i="6"/>
  <c r="P15" i="6"/>
  <c r="R14" i="6"/>
  <c r="Q14" i="6"/>
  <c r="P14" i="6"/>
  <c r="R13" i="6"/>
  <c r="Q13" i="6"/>
  <c r="P13" i="6"/>
  <c r="R12" i="6"/>
  <c r="Q12" i="6"/>
  <c r="P12" i="6"/>
  <c r="R11" i="6"/>
  <c r="Q11" i="6"/>
  <c r="P11" i="6"/>
  <c r="R10" i="6"/>
  <c r="Q10" i="6"/>
  <c r="P10" i="6"/>
  <c r="R9" i="6"/>
  <c r="Q9" i="6"/>
  <c r="P9" i="6"/>
  <c r="R8" i="6"/>
  <c r="Q8" i="6"/>
  <c r="P8" i="6"/>
  <c r="R7" i="6"/>
  <c r="Q7" i="6"/>
  <c r="P7" i="6"/>
  <c r="R6" i="6"/>
  <c r="Q6" i="6"/>
  <c r="P6" i="6"/>
  <c r="R47" i="5"/>
  <c r="Q47" i="5"/>
  <c r="R46" i="5"/>
  <c r="Q46" i="5"/>
  <c r="P46" i="5"/>
  <c r="R45" i="5"/>
  <c r="R44" i="5"/>
  <c r="Q44" i="5"/>
  <c r="P44" i="5"/>
  <c r="R15" i="5"/>
  <c r="Q15" i="5"/>
  <c r="R14" i="5"/>
  <c r="Q14" i="5"/>
  <c r="R13" i="5"/>
  <c r="Q13" i="5"/>
  <c r="R12" i="5"/>
  <c r="Q12" i="5"/>
  <c r="R11" i="5"/>
  <c r="Q11" i="5"/>
  <c r="R10" i="5"/>
  <c r="Q10" i="5"/>
  <c r="R9" i="5"/>
  <c r="Q9" i="5"/>
  <c r="R8" i="5"/>
  <c r="Q8" i="5"/>
  <c r="R7" i="5"/>
  <c r="Q7" i="5"/>
  <c r="R6" i="5"/>
  <c r="Q6" i="5"/>
  <c r="V33" i="4"/>
  <c r="S33" i="4"/>
  <c r="R33" i="4"/>
  <c r="T31" i="4"/>
  <c r="V31" i="4" s="1"/>
  <c r="S31" i="4"/>
  <c r="R31" i="4"/>
  <c r="T25" i="4"/>
  <c r="V25" i="4" s="1"/>
  <c r="S25" i="4"/>
  <c r="R25" i="4"/>
  <c r="S15" i="4"/>
  <c r="T13" i="4"/>
  <c r="S13" i="4"/>
  <c r="R13" i="4"/>
  <c r="T7" i="4"/>
  <c r="S7" i="4"/>
  <c r="T33" i="2"/>
  <c r="V33" i="2" s="1"/>
  <c r="S33" i="2"/>
  <c r="R33" i="2"/>
  <c r="T31" i="2"/>
  <c r="V31" i="2" s="1"/>
  <c r="S31" i="2"/>
  <c r="R31" i="2"/>
  <c r="T25" i="2"/>
  <c r="V25" i="2" s="1"/>
  <c r="S25" i="2"/>
  <c r="R25" i="2"/>
  <c r="T15" i="2"/>
  <c r="S15" i="2"/>
  <c r="R15" i="2"/>
  <c r="T13" i="2"/>
  <c r="S13" i="2"/>
  <c r="R13" i="2"/>
  <c r="T7" i="2"/>
  <c r="S7" i="2"/>
  <c r="R7" i="2"/>
</calcChain>
</file>

<file path=xl/sharedStrings.xml><?xml version="1.0" encoding="utf-8"?>
<sst xmlns="http://schemas.openxmlformats.org/spreadsheetml/2006/main" count="753" uniqueCount="121">
  <si>
    <t>Tdoc number:</t>
  </si>
  <si>
    <t>Agenda item:</t>
  </si>
  <si>
    <t>Source:</t>
  </si>
  <si>
    <t>Ericsson</t>
  </si>
  <si>
    <t>Title:</t>
  </si>
  <si>
    <t>Simulation results collection for 8 Rx UE demodulation requirements</t>
  </si>
  <si>
    <t>Document for:</t>
  </si>
  <si>
    <t>Information</t>
  </si>
  <si>
    <t>Abstract:</t>
  </si>
  <si>
    <t>Requirements</t>
  </si>
  <si>
    <t>The collected simulation results will help to define the PDSCH demodulation and PDSCH CA demodulation requirements for both TDD and FDD duplex modes.</t>
  </si>
  <si>
    <t>Ref</t>
  </si>
  <si>
    <t xml:space="preserve">PDSCH simulation results - 8 Rx Rank 2 - No Impairments. </t>
  </si>
  <si>
    <t>Source</t>
  </si>
  <si>
    <t>Apple</t>
  </si>
  <si>
    <t>Nokia, Nokia Shanghai Bell</t>
  </si>
  <si>
    <t>Huawei, HiSilicon</t>
  </si>
  <si>
    <t>Qualcomm</t>
  </si>
  <si>
    <t>Samsung</t>
  </si>
  <si>
    <t>ZTE</t>
  </si>
  <si>
    <t>MediaTek</t>
  </si>
  <si>
    <t>China Telecom</t>
  </si>
  <si>
    <t>Span</t>
  </si>
  <si>
    <t>STD</t>
  </si>
  <si>
    <t>Average</t>
  </si>
  <si>
    <t>Duplex CBW/SCS
(RB allocation)</t>
  </si>
  <si>
    <t>Antenna configuration</t>
  </si>
  <si>
    <t>Rank, MCS
(Table)</t>
  </si>
  <si>
    <t>Channel model</t>
  </si>
  <si>
    <t>% of TP</t>
  </si>
  <si>
    <t>Tdoc</t>
  </si>
  <si>
    <t>R4-2315858</t>
  </si>
  <si>
    <t>R4-23xxxxx</t>
  </si>
  <si>
    <t>TDD 40 MHz/30 kHz
(106)</t>
  </si>
  <si>
    <t>2T8R ULA
Medium B</t>
  </si>
  <si>
    <t>Rank 2, MCS19 (Table 1)</t>
  </si>
  <si>
    <t>TDLC300-100</t>
  </si>
  <si>
    <t xml:space="preserve">PDSCH simulation results - 8 Rx Rank 4 and Rank 8 - No Impairments. </t>
  </si>
  <si>
    <t>MCS index
Table</t>
  </si>
  <si>
    <t>Rank, MCS</t>
  </si>
  <si>
    <t>4T8R ULA Low</t>
  </si>
  <si>
    <t>Table 1</t>
  </si>
  <si>
    <t>Rank 4, MCS17</t>
  </si>
  <si>
    <t>TDLA30-10</t>
  </si>
  <si>
    <t>8T8R ULA Low</t>
  </si>
  <si>
    <t>Rank 8, MCS17</t>
  </si>
  <si>
    <t xml:space="preserve">PDSCH simulation results - 8 Rx Rank 2 - With Impairments. </t>
  </si>
  <si>
    <t>Margin</t>
  </si>
  <si>
    <t>R4-2315036</t>
  </si>
  <si>
    <t xml:space="preserve">PDSCH simulation results - 8 Rx Rank 4 and Rank 8 - With Impairments. </t>
  </si>
  <si>
    <t>Rank, MCS
(Table 1)</t>
  </si>
  <si>
    <t>R4-2316465</t>
  </si>
  <si>
    <t>FDD 10 MHz/15 kHz
(52)</t>
  </si>
  <si>
    <t>Rank 2, MCS19</t>
  </si>
  <si>
    <t>5MHz/15kHz</t>
  </si>
  <si>
    <t>2x8, medium B</t>
  </si>
  <si>
    <t>rank 2, MCS19</t>
  </si>
  <si>
    <t>10MHz/15kHz</t>
  </si>
  <si>
    <t>15MHz/15kHz</t>
  </si>
  <si>
    <t>20MHz/15kHz</t>
  </si>
  <si>
    <t>25MHz/15kHz</t>
  </si>
  <si>
    <t>30MHz/15kHz</t>
  </si>
  <si>
    <t>35MHz/15kHz</t>
  </si>
  <si>
    <t>40MHz/15kHz</t>
  </si>
  <si>
    <t>45MHz/15kHz</t>
  </si>
  <si>
    <t>50MHz/15kHz</t>
  </si>
  <si>
    <t>8x8, ULA Low</t>
  </si>
  <si>
    <t>rank 8, MCS17</t>
  </si>
  <si>
    <t>Duplex CBW/SCS</t>
  </si>
  <si>
    <t>5MHz/30kHz</t>
  </si>
  <si>
    <t>10MHz/30kHz</t>
  </si>
  <si>
    <t>15MHz/30kHz</t>
  </si>
  <si>
    <t>20MHz/30kHz</t>
  </si>
  <si>
    <t>25MHz/30kHz</t>
  </si>
  <si>
    <t>30MHz/30kHz</t>
  </si>
  <si>
    <t>40MHz/30kHz</t>
  </si>
  <si>
    <t>50MHz/30kHz</t>
  </si>
  <si>
    <t>60MHz/30kHz</t>
  </si>
  <si>
    <t>80MHz/30kHz</t>
  </si>
  <si>
    <t>90MHz/30kHz</t>
  </si>
  <si>
    <t>100MHz/30kHz</t>
  </si>
  <si>
    <t>Receicer type</t>
    <phoneticPr fontId="13" type="noConversion"/>
  </si>
  <si>
    <t>Receiver type</t>
    <phoneticPr fontId="13" type="noConversion"/>
  </si>
  <si>
    <t>Simplified 8Rx receiver</t>
    <phoneticPr fontId="13" type="noConversion"/>
  </si>
  <si>
    <t>Baseline 8Rx receiver</t>
    <phoneticPr fontId="13" type="noConversion"/>
  </si>
  <si>
    <t>Receiver Type</t>
    <phoneticPr fontId="13" type="noConversion"/>
  </si>
  <si>
    <t>Table 1</t>
    <phoneticPr fontId="13" type="noConversion"/>
  </si>
  <si>
    <t>8Rx PDSCH CA ideal simulation results - 8Rx rank 8 FDD</t>
    <phoneticPr fontId="13" type="noConversion"/>
  </si>
  <si>
    <t>8Rx PDSCH CA Ideal simulation results - 8Rx rank 8 TDD</t>
    <phoneticPr fontId="13" type="noConversion"/>
  </si>
  <si>
    <t>R4-2400794</t>
    <phoneticPr fontId="13" type="noConversion"/>
  </si>
  <si>
    <t>8Rx PDSCH CA ideal simulation results - 8Rx rank 2 FDD with Baseline 8Rx receiver</t>
    <phoneticPr fontId="13" type="noConversion"/>
  </si>
  <si>
    <t>8Rx PDSCH CA impairment simulation results - 8Rx rank 2 FDD - With Baseline 8Rx receiver</t>
    <phoneticPr fontId="13" type="noConversion"/>
  </si>
  <si>
    <t>8Rx PDSCH CA impairment simulation results - 8Rx rank 8 FDD</t>
    <phoneticPr fontId="13" type="noConversion"/>
  </si>
  <si>
    <t>8Rx PDSCH CA impairment simulation results - 8Rx rank 2 FDD - With Simplified 8Rx receiver</t>
    <phoneticPr fontId="13" type="noConversion"/>
  </si>
  <si>
    <t>8Rx PDSCH CA ideal simulation results - 8Rx rank 2 FDD with Simplified 8Rx receiver</t>
    <phoneticPr fontId="13" type="noConversion"/>
  </si>
  <si>
    <t>8Rx PDSCH CA Impairment simulation results - 8Rx rank 8 TDD</t>
    <phoneticPr fontId="13" type="noConversion"/>
  </si>
  <si>
    <t>8Rx PDSCH CA Ideal simulation results - 8Rx rank 2 TDD with Baseline 8Rx receiver</t>
    <phoneticPr fontId="13" type="noConversion"/>
  </si>
  <si>
    <t>8Rx PDSCH CA Ideal simulation results - 8Rx rank 2 TDD with Simplified 8Rx receiver</t>
    <phoneticPr fontId="13" type="noConversion"/>
  </si>
  <si>
    <t>8Rx PDSCH CA Impairment simulation results - 8Rx rank 2 TDD - With Baseline 8Rx receiver</t>
    <phoneticPr fontId="13" type="noConversion"/>
  </si>
  <si>
    <t>8Rx PDSCH CA Impairment simulation results - 8Rx rank 2 TDD - With Simplified 8Rx receiver</t>
    <phoneticPr fontId="13" type="noConversion"/>
  </si>
  <si>
    <t xml:space="preserve">PDSCH simulation results - 8 Rx Rank 2 - No Impairments. </t>
    <phoneticPr fontId="13" type="noConversion"/>
  </si>
  <si>
    <t>[3] R4-2402857, "WF for 8Rx UE performance requirements", Huawei.</t>
  </si>
  <si>
    <t>[1] R4-2316914, "WF for 8Rx UE performance requirements", Huawei.</t>
  </si>
  <si>
    <t>[2] R4-2321199, "WF for 8Rx UE performance requirements", Huawei.</t>
  </si>
  <si>
    <t>9,3</t>
  </si>
  <si>
    <t>9,4</t>
  </si>
  <si>
    <t>9,6</t>
  </si>
  <si>
    <t>9,5</t>
  </si>
  <si>
    <t>9,7</t>
  </si>
  <si>
    <t>9,8</t>
  </si>
  <si>
    <t>18,9</t>
  </si>
  <si>
    <t>18,7</t>
  </si>
  <si>
    <t>18,8</t>
  </si>
  <si>
    <t>19,5</t>
  </si>
  <si>
    <t>20,4</t>
  </si>
  <si>
    <t>20,6</t>
  </si>
  <si>
    <t>This is the fifth summary on simulation results that have been collected from the companies. Considering both TDD and FDD duplex modes, the results have been provided for PDSCH demodulation and PDSCH CA at 70% of the peak throughput for Rank 2, Rank 4 and Rank 8.</t>
  </si>
  <si>
    <t>R4-2407014</t>
  </si>
  <si>
    <t>R4-2408739</t>
  </si>
  <si>
    <t>7.1.3.1.1</t>
  </si>
  <si>
    <t>3GPP TSG-RAN WG4 meeting # 111
Fukuoka City, Fukuoka, Japan, 20th – 24th 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</si>
</sst>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_ "/>
    <numFmt numFmtId="165" formatCode="0.0"/>
  </numFmts>
  <fonts count="20">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b/>
      <sz val="11"/>
      <color theme="1"/>
      <name val="Calibri"/>
      <family val="2"/>
      <scheme val="minor"/>
    </font>
    <font>
      <sz val="11"/>
      <color theme="1"/>
      <name val="Calibri"/>
      <family val="2"/>
      <scheme val="minor"/>
    </font>
    <font>
      <sz val="9"/>
      <name val="Calibri"/>
      <family val="3"/>
      <charset val="136"/>
      <scheme val="minor"/>
    </font>
    <font>
      <sz val="11"/>
      <color theme="1"/>
      <name val="Calibri"/>
      <family val="1"/>
      <charset val="136"/>
      <scheme val="minor"/>
    </font>
    <font>
      <sz val="11"/>
      <color theme="1"/>
      <name val="Calibri"/>
      <family val="3"/>
      <charset val="134"/>
      <scheme val="minor"/>
    </font>
    <font>
      <b/>
      <sz val="11"/>
      <color theme="1"/>
      <name val="Calibri"/>
      <family val="3"/>
      <charset val="134"/>
      <scheme val="minor"/>
    </font>
    <font>
      <sz val="11"/>
      <color theme="1"/>
      <name val="Times New Roman"/>
      <family val="1"/>
    </font>
    <font>
      <sz val="9"/>
      <color theme="5"/>
      <name val="Calibri"/>
      <family val="2"/>
      <scheme val="minor"/>
    </font>
    <font>
      <sz val="11"/>
      <color theme="5"/>
      <name val="Calibri"/>
      <family val="2"/>
      <scheme val="minor"/>
    </font>
  </fonts>
  <fills count="7">
    <fill>
      <patternFill patternType="none"/>
    </fill>
    <fill>
      <patternFill patternType="gray125"/>
    </fill>
    <fill>
      <patternFill patternType="solid">
        <fgColor theme="0" tint="-0.1499069185460982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139">
    <xf numFmtId="0" fontId="0" fillId="0" borderId="0" xfId="0"/>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wrapText="1"/>
    </xf>
    <xf numFmtId="0" fontId="6" fillId="0" borderId="4" xfId="0" applyFont="1" applyBorder="1"/>
    <xf numFmtId="0" fontId="0" fillId="0" borderId="6" xfId="0" applyBorder="1"/>
    <xf numFmtId="0" fontId="0" fillId="0" borderId="4" xfId="0" applyBorder="1"/>
    <xf numFmtId="0" fontId="0" fillId="0" borderId="0" xfId="0" applyAlignment="1">
      <alignment horizontal="center" vertical="center"/>
    </xf>
    <xf numFmtId="0" fontId="7" fillId="2" borderId="4" xfId="0" applyFont="1" applyFill="1" applyBorder="1" applyAlignment="1">
      <alignment horizontal="center" vertical="center"/>
    </xf>
    <xf numFmtId="164" fontId="0" fillId="0" borderId="4" xfId="0" applyNumberFormat="1" applyBorder="1"/>
    <xf numFmtId="0" fontId="7" fillId="3" borderId="4" xfId="0" applyFont="1" applyFill="1" applyBorder="1" applyAlignment="1">
      <alignment horizontal="center" vertical="center" wrapText="1"/>
    </xf>
    <xf numFmtId="0" fontId="7" fillId="0" borderId="4" xfId="0" applyFont="1" applyBorder="1" applyAlignment="1">
      <alignment horizontal="center" vertical="center"/>
    </xf>
    <xf numFmtId="0" fontId="0" fillId="0" borderId="2" xfId="0" applyBorder="1"/>
    <xf numFmtId="0" fontId="0" fillId="0" borderId="11" xfId="0" applyBorder="1"/>
    <xf numFmtId="0" fontId="6" fillId="0" borderId="11" xfId="0" applyFont="1" applyBorder="1"/>
    <xf numFmtId="0" fontId="6" fillId="0" borderId="12" xfId="0" applyFont="1" applyBorder="1"/>
    <xf numFmtId="0" fontId="8" fillId="0" borderId="0" xfId="0" applyFont="1"/>
    <xf numFmtId="0" fontId="7" fillId="0" borderId="0" xfId="0" applyFont="1"/>
    <xf numFmtId="0" fontId="7" fillId="0" borderId="4" xfId="0" applyFont="1" applyBorder="1"/>
    <xf numFmtId="0" fontId="7" fillId="0" borderId="4" xfId="0" applyFont="1" applyBorder="1" applyAlignment="1">
      <alignment wrapText="1"/>
    </xf>
    <xf numFmtId="0" fontId="7" fillId="0" borderId="14" xfId="0" applyFont="1" applyBorder="1" applyAlignment="1">
      <alignment horizontal="center" vertical="top" wrapText="1"/>
    </xf>
    <xf numFmtId="0" fontId="7" fillId="4" borderId="4" xfId="0" applyFont="1" applyFill="1" applyBorder="1" applyAlignment="1">
      <alignment vertical="top"/>
    </xf>
    <xf numFmtId="0" fontId="7" fillId="0" borderId="4" xfId="0" applyFont="1" applyBorder="1" applyAlignment="1">
      <alignment horizontal="center" vertical="top"/>
    </xf>
    <xf numFmtId="0" fontId="7" fillId="4" borderId="4" xfId="0" applyFont="1" applyFill="1" applyBorder="1" applyAlignment="1">
      <alignment horizontal="center" vertical="center"/>
    </xf>
    <xf numFmtId="0" fontId="7" fillId="4" borderId="4" xfId="0" applyFont="1" applyFill="1" applyBorder="1" applyAlignment="1">
      <alignment vertical="center"/>
    </xf>
    <xf numFmtId="0" fontId="7" fillId="4" borderId="4" xfId="0" applyFont="1" applyFill="1" applyBorder="1" applyAlignment="1">
      <alignment horizontal="center" vertical="top"/>
    </xf>
    <xf numFmtId="0" fontId="7" fillId="4" borderId="4" xfId="0" applyFont="1" applyFill="1" applyBorder="1" applyAlignment="1">
      <alignment wrapText="1"/>
    </xf>
    <xf numFmtId="0" fontId="9" fillId="4" borderId="4" xfId="0" applyFont="1" applyFill="1" applyBorder="1" applyAlignment="1">
      <alignment wrapText="1"/>
    </xf>
    <xf numFmtId="0" fontId="7" fillId="2" borderId="4" xfId="0" applyFont="1" applyFill="1" applyBorder="1"/>
    <xf numFmtId="0" fontId="7" fillId="3" borderId="4" xfId="0" applyFont="1" applyFill="1" applyBorder="1" applyAlignment="1">
      <alignment wrapText="1"/>
    </xf>
    <xf numFmtId="0" fontId="7" fillId="5" borderId="4" xfId="0" applyFont="1" applyFill="1" applyBorder="1"/>
    <xf numFmtId="0" fontId="7" fillId="6" borderId="4" xfId="0" applyFont="1" applyFill="1" applyBorder="1"/>
    <xf numFmtId="0" fontId="11" fillId="0" borderId="0" xfId="0" applyFont="1" applyAlignment="1">
      <alignment wrapText="1"/>
    </xf>
    <xf numFmtId="0" fontId="12" fillId="0" borderId="0" xfId="0" applyFont="1"/>
    <xf numFmtId="0" fontId="6" fillId="0" borderId="0" xfId="0" applyFont="1" applyAlignment="1">
      <alignment wrapText="1"/>
    </xf>
    <xf numFmtId="0" fontId="14" fillId="0" borderId="4" xfId="0" applyFont="1" applyBorder="1"/>
    <xf numFmtId="0" fontId="7" fillId="5" borderId="4" xfId="0" applyFont="1" applyFill="1" applyBorder="1" applyAlignment="1">
      <alignment vertical="center"/>
    </xf>
    <xf numFmtId="165" fontId="7" fillId="2" borderId="4" xfId="0" applyNumberFormat="1" applyFont="1" applyFill="1" applyBorder="1" applyAlignment="1">
      <alignment horizontal="center" vertical="center"/>
    </xf>
    <xf numFmtId="0" fontId="10" fillId="0" borderId="4" xfId="0" applyFont="1" applyBorder="1" applyAlignment="1">
      <alignment horizontal="center" vertical="center"/>
    </xf>
    <xf numFmtId="165" fontId="7" fillId="5" borderId="4" xfId="0" applyNumberFormat="1" applyFont="1" applyFill="1" applyBorder="1" applyAlignment="1">
      <alignment horizontal="center" vertical="center"/>
    </xf>
    <xf numFmtId="165" fontId="7" fillId="6" borderId="4" xfId="0" applyNumberFormat="1" applyFont="1" applyFill="1" applyBorder="1" applyAlignment="1">
      <alignment horizontal="center" vertical="center"/>
    </xf>
    <xf numFmtId="165" fontId="7" fillId="6" borderId="1" xfId="0" applyNumberFormat="1" applyFont="1" applyFill="1" applyBorder="1" applyAlignment="1">
      <alignment horizontal="center" vertical="center"/>
    </xf>
    <xf numFmtId="165" fontId="7" fillId="6" borderId="14" xfId="0" applyNumberFormat="1" applyFont="1" applyFill="1" applyBorder="1" applyAlignment="1">
      <alignment horizontal="center" vertical="center"/>
    </xf>
    <xf numFmtId="165" fontId="7" fillId="2" borderId="1" xfId="0" applyNumberFormat="1" applyFont="1" applyFill="1" applyBorder="1" applyAlignment="1">
      <alignment horizontal="center" vertical="center"/>
    </xf>
    <xf numFmtId="165" fontId="7" fillId="2" borderId="14" xfId="0" applyNumberFormat="1" applyFont="1" applyFill="1" applyBorder="1" applyAlignment="1">
      <alignment horizontal="center" vertical="center"/>
    </xf>
    <xf numFmtId="165" fontId="7" fillId="5" borderId="1" xfId="0" applyNumberFormat="1" applyFont="1" applyFill="1" applyBorder="1" applyAlignment="1">
      <alignment horizontal="center" vertical="center"/>
    </xf>
    <xf numFmtId="165" fontId="7" fillId="5" borderId="14" xfId="0" applyNumberFormat="1" applyFont="1" applyFill="1" applyBorder="1" applyAlignment="1">
      <alignment horizontal="center" vertical="center"/>
    </xf>
    <xf numFmtId="0" fontId="7" fillId="4" borderId="1" xfId="0" applyFont="1" applyFill="1" applyBorder="1" applyAlignment="1">
      <alignment horizontal="center" vertical="center"/>
    </xf>
    <xf numFmtId="0" fontId="7" fillId="4" borderId="14" xfId="0" applyFont="1" applyFill="1" applyBorder="1" applyAlignment="1">
      <alignment horizontal="center" vertical="center"/>
    </xf>
    <xf numFmtId="0" fontId="7" fillId="0" borderId="14" xfId="0" applyFont="1" applyBorder="1" applyAlignment="1">
      <alignment horizontal="center" vertical="top"/>
    </xf>
    <xf numFmtId="0" fontId="8" fillId="0" borderId="0" xfId="0" applyFont="1" applyAlignment="1">
      <alignment wrapText="1"/>
    </xf>
    <xf numFmtId="0" fontId="7" fillId="0" borderId="4" xfId="0" applyFont="1" applyBorder="1" applyAlignment="1">
      <alignment horizontal="center" vertical="top" wrapText="1"/>
    </xf>
    <xf numFmtId="0" fontId="0" fillId="0" borderId="0" xfId="0" applyAlignment="1">
      <alignment wrapText="1"/>
    </xf>
    <xf numFmtId="0" fontId="7" fillId="0" borderId="1" xfId="0" applyFont="1" applyBorder="1" applyAlignment="1">
      <alignment vertical="center"/>
    </xf>
    <xf numFmtId="0" fontId="7" fillId="0" borderId="14" xfId="0" applyFont="1" applyBorder="1" applyAlignment="1">
      <alignment vertical="center"/>
    </xf>
    <xf numFmtId="0" fontId="7" fillId="0" borderId="1" xfId="0" applyFont="1" applyBorder="1"/>
    <xf numFmtId="0" fontId="7" fillId="0" borderId="1" xfId="0" applyFont="1" applyBorder="1" applyAlignment="1">
      <alignment vertical="top" wrapText="1"/>
    </xf>
    <xf numFmtId="0" fontId="7" fillId="0" borderId="4" xfId="0" applyFont="1" applyBorder="1" applyAlignment="1">
      <alignment vertical="center"/>
    </xf>
    <xf numFmtId="0" fontId="7" fillId="0" borderId="4" xfId="0" applyFont="1" applyBorder="1" applyAlignment="1">
      <alignment horizontal="center"/>
    </xf>
    <xf numFmtId="165" fontId="7" fillId="2" borderId="4" xfId="0" applyNumberFormat="1" applyFont="1" applyFill="1" applyBorder="1" applyAlignment="1">
      <alignment vertical="center"/>
    </xf>
    <xf numFmtId="0" fontId="7" fillId="0" borderId="4" xfId="0" applyFont="1" applyBorder="1" applyAlignment="1">
      <alignment vertical="top" wrapText="1"/>
    </xf>
    <xf numFmtId="165" fontId="5" fillId="2" borderId="1" xfId="0" applyNumberFormat="1" applyFont="1" applyFill="1" applyBorder="1" applyAlignment="1">
      <alignment horizontal="center" vertical="center"/>
    </xf>
    <xf numFmtId="165" fontId="5" fillId="2" borderId="4" xfId="0" applyNumberFormat="1" applyFont="1" applyFill="1" applyBorder="1" applyAlignment="1">
      <alignment horizontal="center" vertical="center"/>
    </xf>
    <xf numFmtId="0" fontId="16" fillId="0" borderId="0" xfId="0" applyFont="1"/>
    <xf numFmtId="0" fontId="7" fillId="5" borderId="4" xfId="0" applyFont="1" applyFill="1" applyBorder="1" applyAlignment="1">
      <alignment horizontal="center"/>
    </xf>
    <xf numFmtId="0" fontId="15" fillId="0" borderId="4" xfId="0" applyFont="1" applyBorder="1"/>
    <xf numFmtId="0" fontId="0" fillId="0" borderId="13" xfId="0" applyBorder="1"/>
    <xf numFmtId="0" fontId="7" fillId="0" borderId="14" xfId="0" applyFont="1" applyBorder="1" applyAlignment="1">
      <alignment horizontal="center" vertical="center"/>
    </xf>
    <xf numFmtId="165" fontId="4" fillId="2" borderId="1" xfId="0" applyNumberFormat="1" applyFont="1" applyFill="1" applyBorder="1" applyAlignment="1">
      <alignment horizontal="center" vertical="center"/>
    </xf>
    <xf numFmtId="165" fontId="4" fillId="2" borderId="4" xfId="0" applyNumberFormat="1" applyFont="1" applyFill="1" applyBorder="1" applyAlignment="1">
      <alignment horizontal="center" vertical="center"/>
    </xf>
    <xf numFmtId="164" fontId="17" fillId="0" borderId="4" xfId="0" applyNumberFormat="1" applyFont="1" applyBorder="1"/>
    <xf numFmtId="0" fontId="4" fillId="5" borderId="4" xfId="0" applyFont="1" applyFill="1" applyBorder="1" applyAlignment="1">
      <alignment horizontal="center"/>
    </xf>
    <xf numFmtId="165" fontId="4" fillId="5" borderId="14" xfId="0" applyNumberFormat="1" applyFont="1" applyFill="1" applyBorder="1" applyAlignment="1">
      <alignment horizontal="center" vertical="center"/>
    </xf>
    <xf numFmtId="165" fontId="4" fillId="6" borderId="1" xfId="0" applyNumberFormat="1" applyFont="1" applyFill="1" applyBorder="1" applyAlignment="1">
      <alignment horizontal="center" vertical="center"/>
    </xf>
    <xf numFmtId="0" fontId="7" fillId="0" borderId="4" xfId="0" applyFont="1" applyBorder="1" applyAlignment="1">
      <alignment vertical="center" wrapText="1"/>
    </xf>
    <xf numFmtId="0" fontId="6" fillId="0" borderId="0" xfId="0" applyFont="1"/>
    <xf numFmtId="165" fontId="5" fillId="2" borderId="0" xfId="0" applyNumberFormat="1" applyFont="1" applyFill="1" applyAlignment="1">
      <alignment horizontal="center" vertical="center"/>
    </xf>
    <xf numFmtId="164" fontId="0" fillId="0" borderId="0" xfId="0" applyNumberFormat="1"/>
    <xf numFmtId="165" fontId="7" fillId="5" borderId="0" xfId="0" applyNumberFormat="1" applyFont="1" applyFill="1" applyAlignment="1">
      <alignment horizontal="center" vertical="center"/>
    </xf>
    <xf numFmtId="165" fontId="7" fillId="6" borderId="0" xfId="0" applyNumberFormat="1" applyFont="1" applyFill="1" applyAlignment="1">
      <alignment horizontal="center" vertical="center"/>
    </xf>
    <xf numFmtId="0" fontId="3" fillId="0" borderId="0" xfId="0" applyFont="1"/>
    <xf numFmtId="0" fontId="0" fillId="0" borderId="4" xfId="0" applyBorder="1" applyAlignment="1">
      <alignment horizontal="right"/>
    </xf>
    <xf numFmtId="0" fontId="0" fillId="0" borderId="4" xfId="0" applyBorder="1" applyAlignment="1">
      <alignment horizontal="right" vertical="center"/>
    </xf>
    <xf numFmtId="0" fontId="2" fillId="0" borderId="0" xfId="0" applyFont="1" applyAlignment="1">
      <alignment wrapText="1"/>
    </xf>
    <xf numFmtId="0" fontId="7" fillId="0" borderId="4" xfId="0" applyFont="1" applyFill="1" applyBorder="1" applyAlignment="1">
      <alignment horizontal="center" vertical="center"/>
    </xf>
    <xf numFmtId="0" fontId="0" fillId="5" borderId="4" xfId="0" applyFill="1" applyBorder="1"/>
    <xf numFmtId="0" fontId="0" fillId="0" borderId="4" xfId="0" applyFill="1" applyBorder="1"/>
    <xf numFmtId="0" fontId="18" fillId="0" borderId="4" xfId="0" applyFont="1" applyBorder="1" applyAlignment="1">
      <alignment vertic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8" fillId="0" borderId="14" xfId="0" applyFont="1" applyBorder="1" applyAlignment="1">
      <alignment horizontal="center" vertical="center"/>
    </xf>
    <xf numFmtId="0" fontId="19" fillId="0" borderId="4" xfId="0" applyFont="1" applyBorder="1"/>
    <xf numFmtId="0" fontId="7" fillId="0" borderId="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 xfId="0" applyFont="1" applyBorder="1" applyAlignment="1">
      <alignment horizontal="center" vertical="top" wrapText="1"/>
    </xf>
    <xf numFmtId="0" fontId="7" fillId="0" borderId="14" xfId="0" applyFont="1" applyBorder="1" applyAlignment="1">
      <alignment horizontal="center" vertical="top"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wrapText="1"/>
    </xf>
    <xf numFmtId="0" fontId="7" fillId="0" borderId="6" xfId="0" applyFont="1" applyBorder="1" applyAlignment="1">
      <alignment horizontal="center" wrapText="1"/>
    </xf>
    <xf numFmtId="0" fontId="7" fillId="0" borderId="13" xfId="0" applyFont="1" applyBorder="1" applyAlignment="1">
      <alignment horizontal="center" vertical="top" wrapText="1"/>
    </xf>
    <xf numFmtId="0" fontId="7" fillId="0" borderId="14" xfId="0" applyFont="1" applyBorder="1" applyAlignment="1">
      <alignment horizontal="center" vertical="top"/>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2" xfId="0" applyFont="1" applyFill="1" applyBorder="1" applyAlignment="1">
      <alignment horizontal="center" vertical="top"/>
    </xf>
    <xf numFmtId="0" fontId="7" fillId="4" borderId="3" xfId="0" applyFont="1" applyFill="1" applyBorder="1" applyAlignment="1">
      <alignment horizontal="center" vertical="top"/>
    </xf>
    <xf numFmtId="0" fontId="7" fillId="4" borderId="12" xfId="0" applyFont="1" applyFill="1" applyBorder="1" applyAlignment="1">
      <alignment horizontal="center" vertical="top"/>
    </xf>
    <xf numFmtId="0" fontId="7" fillId="4" borderId="9" xfId="0" applyFont="1" applyFill="1" applyBorder="1" applyAlignment="1">
      <alignment horizontal="center" vertical="top"/>
    </xf>
    <xf numFmtId="0" fontId="7" fillId="4" borderId="1" xfId="0" applyFont="1" applyFill="1" applyBorder="1" applyAlignment="1">
      <alignment horizontal="center" vertical="center"/>
    </xf>
    <xf numFmtId="0" fontId="7" fillId="4" borderId="14" xfId="0" applyFont="1" applyFill="1" applyBorder="1" applyAlignment="1">
      <alignment horizontal="center" vertical="center"/>
    </xf>
    <xf numFmtId="0" fontId="7" fillId="0" borderId="1" xfId="0" applyFont="1" applyBorder="1" applyAlignment="1">
      <alignment horizontal="center" vertical="top"/>
    </xf>
    <xf numFmtId="0" fontId="7" fillId="4" borderId="1" xfId="0" applyFont="1" applyFill="1" applyBorder="1" applyAlignment="1">
      <alignment horizontal="center" vertical="top"/>
    </xf>
    <xf numFmtId="0" fontId="7" fillId="4" borderId="14" xfId="0" applyFont="1" applyFill="1" applyBorder="1" applyAlignment="1">
      <alignment horizontal="center" vertical="top"/>
    </xf>
    <xf numFmtId="0" fontId="7" fillId="0" borderId="10" xfId="0" applyFont="1" applyBorder="1" applyAlignment="1">
      <alignment horizontal="center" vertical="top"/>
    </xf>
    <xf numFmtId="0" fontId="7" fillId="0" borderId="6" xfId="0" applyFont="1" applyBorder="1" applyAlignment="1">
      <alignment horizontal="center" vertical="top"/>
    </xf>
    <xf numFmtId="0" fontId="7" fillId="0" borderId="10" xfId="0" applyFont="1" applyBorder="1" applyAlignment="1">
      <alignment horizontal="center" vertical="top" wrapText="1"/>
    </xf>
    <xf numFmtId="0" fontId="7" fillId="0" borderId="6" xfId="0" applyFont="1" applyBorder="1" applyAlignment="1">
      <alignment horizontal="center" vertical="top"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1" xfId="0" applyFont="1" applyBorder="1" applyAlignment="1">
      <alignment horizontal="center" vertical="center"/>
    </xf>
    <xf numFmtId="0" fontId="7" fillId="0" borderId="7" xfId="0" applyFont="1" applyBorder="1" applyAlignment="1">
      <alignment horizontal="center" vertical="center"/>
    </xf>
    <xf numFmtId="0" fontId="7" fillId="4" borderId="10" xfId="0" applyFont="1" applyFill="1" applyBorder="1" applyAlignment="1">
      <alignment horizontal="center" vertical="top"/>
    </xf>
    <xf numFmtId="0" fontId="7" fillId="4" borderId="6" xfId="0" applyFont="1" applyFill="1" applyBorder="1" applyAlignment="1">
      <alignment horizontal="center" vertical="top"/>
    </xf>
    <xf numFmtId="0" fontId="0" fillId="0" borderId="5"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6" fillId="0" borderId="5" xfId="0" applyFont="1" applyBorder="1" applyAlignment="1">
      <alignment horizontal="center" vertical="center"/>
    </xf>
    <xf numFmtId="0" fontId="7" fillId="0" borderId="10" xfId="0" applyFont="1" applyBorder="1" applyAlignment="1">
      <alignment horizontal="center" vertical="center" wrapText="1"/>
    </xf>
    <xf numFmtId="0" fontId="7" fillId="0" borderId="6" xfId="0" applyFont="1" applyBorder="1" applyAlignment="1">
      <alignment horizontal="center" vertical="center" wrapText="1"/>
    </xf>
    <xf numFmtId="0" fontId="0" fillId="0" borderId="3"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 fillId="0" borderId="0" xfId="0" applyFont="1"/>
  </cellXfs>
  <cellStyles count="1">
    <cellStyle name="Normal" xfId="0" builtinId="0"/>
  </cellStyles>
  <dxfs count="17">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3"/>
  <sheetViews>
    <sheetView tabSelected="1" workbookViewId="0">
      <selection activeCell="A15" sqref="A15"/>
    </sheetView>
  </sheetViews>
  <sheetFormatPr defaultColWidth="8.36328125" defaultRowHeight="14.5"/>
  <cols>
    <col min="1" max="1" width="46.36328125" customWidth="1"/>
    <col min="2" max="2" width="105.36328125" customWidth="1"/>
  </cols>
  <sheetData>
    <row r="1" spans="1:2" ht="31.5" customHeight="1">
      <c r="A1" s="32" t="s">
        <v>120</v>
      </c>
    </row>
    <row r="3" spans="1:2">
      <c r="A3" t="s">
        <v>0</v>
      </c>
      <c r="B3" s="138" t="s">
        <v>118</v>
      </c>
    </row>
    <row r="4" spans="1:2">
      <c r="A4" t="s">
        <v>1</v>
      </c>
      <c r="B4" s="138" t="s">
        <v>119</v>
      </c>
    </row>
    <row r="5" spans="1:2">
      <c r="A5" t="s">
        <v>2</v>
      </c>
      <c r="B5" t="s">
        <v>3</v>
      </c>
    </row>
    <row r="6" spans="1:2">
      <c r="A6" t="s">
        <v>4</v>
      </c>
      <c r="B6" s="33" t="s">
        <v>5</v>
      </c>
    </row>
    <row r="7" spans="1:2">
      <c r="A7" t="s">
        <v>6</v>
      </c>
      <c r="B7" t="s">
        <v>7</v>
      </c>
    </row>
    <row r="9" spans="1:2" ht="43.5">
      <c r="A9" t="s">
        <v>8</v>
      </c>
      <c r="B9" s="83" t="s">
        <v>116</v>
      </c>
    </row>
    <row r="10" spans="1:2" ht="29">
      <c r="A10" t="s">
        <v>9</v>
      </c>
      <c r="B10" s="34" t="s">
        <v>10</v>
      </c>
    </row>
    <row r="11" spans="1:2">
      <c r="A11" t="s">
        <v>11</v>
      </c>
      <c r="B11" t="s">
        <v>102</v>
      </c>
    </row>
    <row r="12" spans="1:2">
      <c r="B12" s="80" t="s">
        <v>103</v>
      </c>
    </row>
    <row r="13" spans="1:2">
      <c r="B13" t="s">
        <v>101</v>
      </c>
    </row>
  </sheetData>
  <phoneticPr fontId="13"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3:V34"/>
  <sheetViews>
    <sheetView topLeftCell="A13" zoomScaleNormal="100" workbookViewId="0">
      <selection activeCell="K37" sqref="K37"/>
    </sheetView>
  </sheetViews>
  <sheetFormatPr defaultColWidth="8.36328125" defaultRowHeight="14.5"/>
  <cols>
    <col min="1" max="1" width="15.81640625" customWidth="1"/>
    <col min="2" max="2" width="10.36328125" customWidth="1"/>
    <col min="3" max="3" width="8.1796875" customWidth="1"/>
    <col min="4" max="4" width="11.1796875" customWidth="1"/>
    <col min="5" max="5" width="10.81640625" customWidth="1"/>
    <col min="6" max="6" width="5.36328125" customWidth="1"/>
    <col min="7" max="7" width="9.6328125" style="52" customWidth="1"/>
    <col min="8" max="8" width="5.81640625" customWidth="1"/>
    <col min="9" max="11" width="7.1796875" customWidth="1"/>
    <col min="12" max="12" width="7.81640625" customWidth="1"/>
    <col min="13" max="13" width="7.36328125" customWidth="1"/>
    <col min="14" max="14" width="6.36328125" customWidth="1"/>
    <col min="15" max="15" width="6.81640625" customWidth="1"/>
    <col min="16" max="16" width="7.36328125" customWidth="1"/>
    <col min="17" max="17" width="7.81640625" customWidth="1"/>
    <col min="18" max="18" width="5" customWidth="1"/>
    <col min="19" max="19" width="5.81640625" customWidth="1"/>
    <col min="20" max="20" width="7.1796875" customWidth="1"/>
    <col min="21" max="21" width="6.36328125" customWidth="1"/>
    <col min="22" max="22" width="10.90625" customWidth="1"/>
    <col min="23" max="23" width="7.1796875" customWidth="1"/>
  </cols>
  <sheetData>
    <row r="3" spans="1:20">
      <c r="A3" s="16" t="s">
        <v>12</v>
      </c>
      <c r="B3" s="17"/>
      <c r="C3" s="17"/>
      <c r="D3" s="16"/>
      <c r="E3" s="16"/>
      <c r="F3" s="16"/>
      <c r="G3" s="50"/>
      <c r="H3" s="17"/>
      <c r="I3" s="17"/>
      <c r="J3" s="17"/>
      <c r="K3" s="17"/>
      <c r="L3" s="17"/>
      <c r="M3" s="17"/>
      <c r="N3" s="17"/>
      <c r="O3" s="17"/>
      <c r="P3" s="17"/>
    </row>
    <row r="4" spans="1:20" ht="48.5">
      <c r="A4" s="18"/>
      <c r="B4" s="18"/>
      <c r="C4" s="18"/>
      <c r="D4" s="18"/>
      <c r="E4" s="18"/>
      <c r="F4" s="18"/>
      <c r="G4" s="19"/>
      <c r="H4" s="18" t="s">
        <v>13</v>
      </c>
      <c r="I4" s="19" t="s">
        <v>3</v>
      </c>
      <c r="J4" s="19" t="s">
        <v>14</v>
      </c>
      <c r="K4" s="19" t="s">
        <v>15</v>
      </c>
      <c r="L4" s="19" t="s">
        <v>16</v>
      </c>
      <c r="M4" s="19" t="s">
        <v>17</v>
      </c>
      <c r="N4" s="19" t="s">
        <v>18</v>
      </c>
      <c r="O4" s="19" t="s">
        <v>19</v>
      </c>
      <c r="P4" s="19" t="s">
        <v>20</v>
      </c>
      <c r="Q4" s="19" t="s">
        <v>21</v>
      </c>
      <c r="R4" s="28" t="s">
        <v>22</v>
      </c>
      <c r="S4" s="28" t="s">
        <v>23</v>
      </c>
      <c r="T4" s="28" t="s">
        <v>24</v>
      </c>
    </row>
    <row r="5" spans="1:20" ht="24.5">
      <c r="A5" s="19" t="s">
        <v>25</v>
      </c>
      <c r="B5" s="19" t="s">
        <v>26</v>
      </c>
      <c r="C5" s="100" t="s">
        <v>27</v>
      </c>
      <c r="D5" s="101"/>
      <c r="E5" s="18" t="s">
        <v>28</v>
      </c>
      <c r="F5" s="18" t="s">
        <v>29</v>
      </c>
      <c r="G5" s="19" t="s">
        <v>81</v>
      </c>
      <c r="H5" s="18" t="s">
        <v>30</v>
      </c>
      <c r="I5" s="19" t="s">
        <v>31</v>
      </c>
      <c r="J5" s="19" t="s">
        <v>32</v>
      </c>
      <c r="K5" s="19" t="s">
        <v>32</v>
      </c>
      <c r="L5" s="19" t="s">
        <v>32</v>
      </c>
      <c r="M5" s="26" t="s">
        <v>32</v>
      </c>
      <c r="N5" s="26" t="s">
        <v>32</v>
      </c>
      <c r="O5" s="26" t="s">
        <v>32</v>
      </c>
      <c r="P5" s="26" t="s">
        <v>117</v>
      </c>
      <c r="Q5" s="19" t="s">
        <v>32</v>
      </c>
      <c r="R5" s="28"/>
      <c r="S5" s="28"/>
      <c r="T5" s="28"/>
    </row>
    <row r="6" spans="1:20" ht="24">
      <c r="A6" s="92" t="s">
        <v>33</v>
      </c>
      <c r="B6" s="92" t="s">
        <v>34</v>
      </c>
      <c r="C6" s="104" t="s">
        <v>35</v>
      </c>
      <c r="D6" s="105"/>
      <c r="E6" s="112" t="s">
        <v>36</v>
      </c>
      <c r="F6" s="99">
        <v>70</v>
      </c>
      <c r="G6" s="74" t="s">
        <v>84</v>
      </c>
      <c r="H6" s="24"/>
      <c r="I6" s="24">
        <v>9.7200000000000006</v>
      </c>
      <c r="J6" s="57">
        <v>11.2</v>
      </c>
      <c r="K6" s="57">
        <v>11.5</v>
      </c>
      <c r="L6" s="24">
        <v>10.7</v>
      </c>
      <c r="M6" s="24">
        <v>11.6</v>
      </c>
      <c r="N6" s="24">
        <v>10.67</v>
      </c>
      <c r="O6" s="24">
        <v>10.5</v>
      </c>
      <c r="P6" s="87">
        <v>11.1</v>
      </c>
      <c r="Q6" s="24">
        <v>11.09</v>
      </c>
      <c r="R6" s="59">
        <f>MAX(I6:Q6)-MIN(I6:Q6)</f>
        <v>1.879999999999999</v>
      </c>
      <c r="S6" s="59">
        <f>_xlfn.STDEV.S(I6:Q6)</f>
        <v>0.57677503798660024</v>
      </c>
      <c r="T6" s="59">
        <f>AVERAGE(I6:Q6)</f>
        <v>10.897777777777778</v>
      </c>
    </row>
    <row r="7" spans="1:20" ht="25.25" customHeight="1">
      <c r="A7" s="94"/>
      <c r="B7" s="94"/>
      <c r="C7" s="106"/>
      <c r="D7" s="107"/>
      <c r="E7" s="113"/>
      <c r="F7" s="98"/>
      <c r="G7" s="74" t="s">
        <v>83</v>
      </c>
      <c r="H7" s="24"/>
      <c r="I7" s="24"/>
      <c r="J7" s="57">
        <v>13.2</v>
      </c>
      <c r="K7" s="57"/>
      <c r="L7" s="24">
        <v>12.8</v>
      </c>
      <c r="M7" s="24">
        <v>13.6</v>
      </c>
      <c r="N7" s="24"/>
      <c r="O7" s="24"/>
      <c r="P7" s="57">
        <v>12.2</v>
      </c>
      <c r="Q7" s="24"/>
      <c r="R7" s="59">
        <f>MAX(I7:Q7)-MIN(I7:Q7)</f>
        <v>1.4000000000000004</v>
      </c>
      <c r="S7" s="59">
        <f>_xlfn.STDEV.S(I7:Q7)</f>
        <v>0.59721576223896389</v>
      </c>
      <c r="T7" s="59">
        <f>AVERAGE(I7:Q7)</f>
        <v>12.95</v>
      </c>
    </row>
    <row r="8" spans="1:20">
      <c r="G8"/>
    </row>
    <row r="10" spans="1:20">
      <c r="A10" s="16" t="s">
        <v>37</v>
      </c>
      <c r="B10" s="17"/>
      <c r="C10" s="17"/>
      <c r="D10" s="16"/>
      <c r="E10" s="16"/>
      <c r="F10" s="16"/>
      <c r="G10" s="50"/>
      <c r="H10" s="17"/>
      <c r="I10" s="17"/>
      <c r="J10" s="17"/>
      <c r="K10" s="17"/>
      <c r="L10" s="17"/>
      <c r="M10" s="17"/>
      <c r="N10" s="17"/>
      <c r="O10" s="17"/>
      <c r="P10" s="17"/>
    </row>
    <row r="11" spans="1:20" ht="48.5">
      <c r="A11" s="18"/>
      <c r="B11" s="18"/>
      <c r="C11" s="18"/>
      <c r="D11" s="18"/>
      <c r="E11" s="18"/>
      <c r="F11" s="18"/>
      <c r="G11" s="19"/>
      <c r="H11" s="18" t="s">
        <v>13</v>
      </c>
      <c r="I11" s="19" t="s">
        <v>3</v>
      </c>
      <c r="J11" s="19" t="s">
        <v>14</v>
      </c>
      <c r="K11" s="19" t="s">
        <v>15</v>
      </c>
      <c r="L11" s="19" t="s">
        <v>16</v>
      </c>
      <c r="M11" s="19" t="s">
        <v>17</v>
      </c>
      <c r="N11" s="19" t="s">
        <v>18</v>
      </c>
      <c r="O11" s="19" t="s">
        <v>19</v>
      </c>
      <c r="P11" s="19" t="s">
        <v>20</v>
      </c>
      <c r="Q11" s="19" t="s">
        <v>21</v>
      </c>
      <c r="R11" s="28" t="s">
        <v>22</v>
      </c>
      <c r="S11" s="28" t="s">
        <v>23</v>
      </c>
      <c r="T11" s="28" t="s">
        <v>24</v>
      </c>
    </row>
    <row r="12" spans="1:20" ht="24.5">
      <c r="A12" s="19" t="s">
        <v>25</v>
      </c>
      <c r="B12" s="19" t="s">
        <v>26</v>
      </c>
      <c r="C12" s="19" t="s">
        <v>38</v>
      </c>
      <c r="D12" s="19" t="s">
        <v>39</v>
      </c>
      <c r="E12" s="18" t="s">
        <v>28</v>
      </c>
      <c r="F12" s="18" t="s">
        <v>29</v>
      </c>
      <c r="G12" s="19" t="s">
        <v>82</v>
      </c>
      <c r="H12" s="18" t="s">
        <v>30</v>
      </c>
      <c r="I12" s="19" t="s">
        <v>31</v>
      </c>
      <c r="J12" s="19" t="s">
        <v>32</v>
      </c>
      <c r="K12" s="19" t="s">
        <v>32</v>
      </c>
      <c r="L12" s="19" t="s">
        <v>32</v>
      </c>
      <c r="M12" s="26" t="s">
        <v>32</v>
      </c>
      <c r="N12" s="26" t="s">
        <v>32</v>
      </c>
      <c r="O12" s="26" t="s">
        <v>32</v>
      </c>
      <c r="P12" s="26" t="s">
        <v>117</v>
      </c>
      <c r="Q12" s="19" t="s">
        <v>89</v>
      </c>
      <c r="R12" s="28"/>
      <c r="S12" s="28"/>
      <c r="T12" s="28"/>
    </row>
    <row r="13" spans="1:20" ht="22.75" customHeight="1">
      <c r="A13" s="102" t="s">
        <v>33</v>
      </c>
      <c r="B13" s="99" t="s">
        <v>40</v>
      </c>
      <c r="C13" s="97" t="s">
        <v>41</v>
      </c>
      <c r="D13" s="99" t="s">
        <v>42</v>
      </c>
      <c r="E13" s="99" t="s">
        <v>43</v>
      </c>
      <c r="F13" s="99">
        <v>70</v>
      </c>
      <c r="G13" s="51" t="s">
        <v>84</v>
      </c>
      <c r="H13" s="18"/>
      <c r="I13" s="11">
        <v>8.77</v>
      </c>
      <c r="J13" s="11">
        <v>11</v>
      </c>
      <c r="K13" s="11">
        <v>10.3</v>
      </c>
      <c r="L13" s="11">
        <v>9.1999999999999993</v>
      </c>
      <c r="M13" s="11">
        <v>10.3</v>
      </c>
      <c r="N13" s="11">
        <v>8.93</v>
      </c>
      <c r="O13" s="11">
        <v>10.6</v>
      </c>
      <c r="P13" s="88">
        <v>10.3</v>
      </c>
      <c r="Q13" s="11">
        <v>9.56</v>
      </c>
      <c r="R13" s="37">
        <f t="shared" ref="R13:R15" si="0">MAX(I13:Q13)-MIN(I13:Q13)</f>
        <v>2.2300000000000004</v>
      </c>
      <c r="S13" s="37">
        <f t="shared" ref="S13:S15" si="1">_xlfn.STDEV.S(I13:Q13)</f>
        <v>0.79066603428867366</v>
      </c>
      <c r="T13" s="37">
        <f t="shared" ref="T13:T15" si="2">AVERAGE(I13:Q13)</f>
        <v>9.8844444444444441</v>
      </c>
    </row>
    <row r="14" spans="1:20" ht="24">
      <c r="A14" s="102"/>
      <c r="B14" s="98"/>
      <c r="C14" s="97"/>
      <c r="D14" s="98"/>
      <c r="E14" s="98"/>
      <c r="F14" s="98"/>
      <c r="G14" s="51" t="s">
        <v>83</v>
      </c>
      <c r="H14" s="18"/>
      <c r="I14" s="11"/>
      <c r="J14" s="11">
        <v>14</v>
      </c>
      <c r="K14" s="11"/>
      <c r="L14" s="11">
        <v>12.6</v>
      </c>
      <c r="M14" s="11">
        <v>14</v>
      </c>
      <c r="N14" s="11"/>
      <c r="O14" s="11"/>
      <c r="P14" s="11">
        <v>12.5</v>
      </c>
      <c r="Q14" s="11"/>
      <c r="R14" s="37">
        <f t="shared" si="0"/>
        <v>1.5</v>
      </c>
      <c r="S14" s="37">
        <f t="shared" si="1"/>
        <v>0.83815273071201057</v>
      </c>
      <c r="T14" s="37">
        <f t="shared" si="2"/>
        <v>13.275</v>
      </c>
    </row>
    <row r="15" spans="1:20" ht="24">
      <c r="A15" s="103"/>
      <c r="B15" s="20" t="s">
        <v>44</v>
      </c>
      <c r="C15" s="98"/>
      <c r="D15" s="21" t="s">
        <v>45</v>
      </c>
      <c r="E15" s="21" t="s">
        <v>43</v>
      </c>
      <c r="F15" s="22">
        <v>70</v>
      </c>
      <c r="G15" s="51" t="s">
        <v>84</v>
      </c>
      <c r="H15" s="21"/>
      <c r="I15" s="23">
        <v>19.3</v>
      </c>
      <c r="J15" s="11">
        <v>20.3</v>
      </c>
      <c r="K15" s="11">
        <v>20.9</v>
      </c>
      <c r="L15" s="23">
        <v>18.899999999999999</v>
      </c>
      <c r="M15" s="23">
        <v>21</v>
      </c>
      <c r="N15" s="23">
        <v>18.739999999999998</v>
      </c>
      <c r="O15" s="23">
        <v>20.3</v>
      </c>
      <c r="P15" s="11">
        <v>20.8</v>
      </c>
      <c r="Q15" s="11">
        <v>21.2</v>
      </c>
      <c r="R15" s="37">
        <f t="shared" si="0"/>
        <v>2.4600000000000009</v>
      </c>
      <c r="S15" s="37">
        <f t="shared" si="1"/>
        <v>0.94387499172295097</v>
      </c>
      <c r="T15" s="37">
        <f t="shared" si="2"/>
        <v>20.16</v>
      </c>
    </row>
    <row r="16" spans="1:20">
      <c r="L16" s="17"/>
    </row>
    <row r="17" spans="1:22">
      <c r="L17" s="17"/>
    </row>
    <row r="18" spans="1:22">
      <c r="L18" s="17"/>
    </row>
    <row r="21" spans="1:22">
      <c r="A21" s="16" t="s">
        <v>46</v>
      </c>
      <c r="B21" s="17"/>
      <c r="C21" s="17"/>
      <c r="D21" s="16"/>
      <c r="E21" s="16"/>
      <c r="F21" s="16"/>
      <c r="G21" s="50"/>
      <c r="H21" s="17"/>
      <c r="I21" s="17"/>
      <c r="J21" s="17"/>
      <c r="K21" s="17"/>
      <c r="L21" s="17"/>
      <c r="M21" s="17"/>
      <c r="N21" s="17"/>
      <c r="O21" s="17"/>
      <c r="P21" s="17"/>
    </row>
    <row r="22" spans="1:22" ht="48.5">
      <c r="A22" s="18"/>
      <c r="B22" s="18"/>
      <c r="C22" s="18"/>
      <c r="D22" s="18"/>
      <c r="E22" s="18"/>
      <c r="F22" s="18"/>
      <c r="G22" s="19"/>
      <c r="H22" s="18" t="s">
        <v>13</v>
      </c>
      <c r="I22" s="19" t="s">
        <v>3</v>
      </c>
      <c r="J22" s="19" t="s">
        <v>14</v>
      </c>
      <c r="K22" s="19" t="s">
        <v>15</v>
      </c>
      <c r="L22" s="19" t="s">
        <v>16</v>
      </c>
      <c r="M22" s="19" t="s">
        <v>17</v>
      </c>
      <c r="N22" s="19" t="s">
        <v>18</v>
      </c>
      <c r="O22" s="19" t="s">
        <v>19</v>
      </c>
      <c r="P22" s="19" t="s">
        <v>20</v>
      </c>
      <c r="Q22" s="19" t="s">
        <v>21</v>
      </c>
      <c r="R22" s="28" t="s">
        <v>22</v>
      </c>
      <c r="S22" s="28" t="s">
        <v>23</v>
      </c>
      <c r="T22" s="28" t="s">
        <v>24</v>
      </c>
      <c r="U22" s="29" t="s">
        <v>47</v>
      </c>
      <c r="V22" s="29" t="s">
        <v>9</v>
      </c>
    </row>
    <row r="23" spans="1:22" ht="24.5">
      <c r="A23" s="19" t="s">
        <v>25</v>
      </c>
      <c r="B23" s="19" t="s">
        <v>26</v>
      </c>
      <c r="C23" s="100" t="s">
        <v>27</v>
      </c>
      <c r="D23" s="101"/>
      <c r="E23" s="18" t="s">
        <v>28</v>
      </c>
      <c r="F23" s="18" t="s">
        <v>29</v>
      </c>
      <c r="G23" s="19" t="s">
        <v>81</v>
      </c>
      <c r="H23" s="18" t="s">
        <v>30</v>
      </c>
      <c r="I23" s="19" t="s">
        <v>31</v>
      </c>
      <c r="J23" s="19" t="s">
        <v>32</v>
      </c>
      <c r="K23" s="19" t="s">
        <v>48</v>
      </c>
      <c r="L23" s="19" t="s">
        <v>32</v>
      </c>
      <c r="M23" s="19" t="s">
        <v>32</v>
      </c>
      <c r="N23" s="27" t="s">
        <v>32</v>
      </c>
      <c r="O23" s="19" t="s">
        <v>32</v>
      </c>
      <c r="P23" s="19" t="s">
        <v>32</v>
      </c>
      <c r="Q23" s="19" t="s">
        <v>32</v>
      </c>
      <c r="R23" s="28"/>
      <c r="S23" s="28"/>
      <c r="T23" s="28"/>
      <c r="U23" s="30"/>
      <c r="V23" s="31"/>
    </row>
    <row r="24" spans="1:22" ht="24">
      <c r="A24" s="95" t="s">
        <v>33</v>
      </c>
      <c r="B24" s="95" t="s">
        <v>34</v>
      </c>
      <c r="C24" s="108" t="s">
        <v>35</v>
      </c>
      <c r="D24" s="109"/>
      <c r="E24" s="115" t="s">
        <v>36</v>
      </c>
      <c r="F24" s="114">
        <v>70</v>
      </c>
      <c r="G24" s="60" t="s">
        <v>84</v>
      </c>
      <c r="H24" s="21"/>
      <c r="I24" s="11">
        <v>10.72</v>
      </c>
      <c r="J24" s="11">
        <v>13.7</v>
      </c>
      <c r="K24" s="88">
        <v>14</v>
      </c>
      <c r="L24" s="11">
        <v>12.2</v>
      </c>
      <c r="M24" s="23">
        <v>14.1</v>
      </c>
      <c r="N24" s="23">
        <v>12.67</v>
      </c>
      <c r="O24" s="23">
        <v>13</v>
      </c>
      <c r="P24" s="88">
        <v>13.6</v>
      </c>
      <c r="Q24" s="23">
        <v>12.1</v>
      </c>
      <c r="R24" s="37">
        <f t="shared" ref="R24" si="3">MAX(I24:Q24)-MIN(I24:Q24)</f>
        <v>3.379999999999999</v>
      </c>
      <c r="S24" s="37">
        <f t="shared" ref="S24" si="4">_xlfn.STDEV.S(I24:Q24)</f>
        <v>1.1025702295596009</v>
      </c>
      <c r="T24" s="37">
        <f t="shared" ref="T24" si="5">AVERAGE(I24:Q24)</f>
        <v>12.898888888888887</v>
      </c>
      <c r="U24" s="39">
        <v>0.8</v>
      </c>
      <c r="V24" s="40">
        <f>T24+U24</f>
        <v>13.698888888888888</v>
      </c>
    </row>
    <row r="25" spans="1:22" ht="24" customHeight="1">
      <c r="A25" s="96"/>
      <c r="B25" s="96"/>
      <c r="C25" s="110"/>
      <c r="D25" s="111"/>
      <c r="E25" s="116"/>
      <c r="F25" s="103"/>
      <c r="G25" s="60" t="s">
        <v>83</v>
      </c>
      <c r="H25" s="21"/>
      <c r="I25" s="23"/>
      <c r="J25" s="11"/>
      <c r="K25" s="38"/>
      <c r="L25" s="11">
        <v>14.3</v>
      </c>
      <c r="M25" s="23">
        <v>16.100000000000001</v>
      </c>
      <c r="N25" s="23"/>
      <c r="O25" s="23"/>
      <c r="P25" s="11">
        <v>14.7</v>
      </c>
      <c r="Q25" s="23"/>
      <c r="R25" s="37">
        <f t="shared" ref="R25" si="6">MAX(I25:Q25)-MIN(I25:Q25)</f>
        <v>1.8000000000000007</v>
      </c>
      <c r="S25" s="37">
        <f t="shared" ref="S25" si="7">_xlfn.STDEV.S(I25:Q25)</f>
        <v>0.94516312525052237</v>
      </c>
      <c r="T25" s="37">
        <f t="shared" ref="T25" si="8">AVERAGE(I25:Q25)</f>
        <v>15.033333333333333</v>
      </c>
      <c r="U25" s="39">
        <v>0.8</v>
      </c>
      <c r="V25" s="40">
        <f>T25+U25</f>
        <v>15.833333333333334</v>
      </c>
    </row>
    <row r="28" spans="1:22">
      <c r="A28" s="16" t="s">
        <v>49</v>
      </c>
      <c r="B28" s="17"/>
      <c r="C28" s="17"/>
      <c r="D28" s="16"/>
      <c r="E28" s="16"/>
      <c r="F28" s="16"/>
      <c r="G28" s="50"/>
      <c r="H28" s="17"/>
      <c r="I28" s="17"/>
      <c r="J28" s="17"/>
      <c r="K28" s="17"/>
      <c r="L28" s="17"/>
      <c r="M28" s="17"/>
      <c r="N28" s="17"/>
      <c r="O28" s="17"/>
      <c r="P28" s="17"/>
    </row>
    <row r="29" spans="1:22" ht="48.5">
      <c r="A29" s="18"/>
      <c r="B29" s="18"/>
      <c r="C29" s="18"/>
      <c r="D29" s="18"/>
      <c r="E29" s="18"/>
      <c r="F29" s="18"/>
      <c r="G29" s="19"/>
      <c r="H29" s="18" t="s">
        <v>13</v>
      </c>
      <c r="I29" s="19" t="s">
        <v>3</v>
      </c>
      <c r="J29" s="19" t="s">
        <v>14</v>
      </c>
      <c r="K29" s="19" t="s">
        <v>15</v>
      </c>
      <c r="L29" s="19" t="s">
        <v>16</v>
      </c>
      <c r="M29" s="19" t="s">
        <v>17</v>
      </c>
      <c r="N29" s="19" t="s">
        <v>18</v>
      </c>
      <c r="O29" s="19" t="s">
        <v>19</v>
      </c>
      <c r="P29" s="19" t="s">
        <v>20</v>
      </c>
      <c r="Q29" s="19" t="s">
        <v>21</v>
      </c>
      <c r="R29" s="28" t="s">
        <v>22</v>
      </c>
      <c r="S29" s="28" t="s">
        <v>23</v>
      </c>
      <c r="T29" s="28" t="s">
        <v>24</v>
      </c>
      <c r="U29" s="28" t="s">
        <v>47</v>
      </c>
      <c r="V29" s="28" t="s">
        <v>9</v>
      </c>
    </row>
    <row r="30" spans="1:22" ht="24.5">
      <c r="A30" s="19" t="s">
        <v>25</v>
      </c>
      <c r="B30" s="19" t="s">
        <v>26</v>
      </c>
      <c r="C30" s="19" t="s">
        <v>38</v>
      </c>
      <c r="D30" s="19" t="s">
        <v>39</v>
      </c>
      <c r="E30" s="18" t="s">
        <v>28</v>
      </c>
      <c r="F30" s="18" t="s">
        <v>29</v>
      </c>
      <c r="G30" s="19" t="s">
        <v>82</v>
      </c>
      <c r="H30" s="18" t="s">
        <v>30</v>
      </c>
      <c r="I30" s="19" t="s">
        <v>31</v>
      </c>
      <c r="J30" s="19" t="s">
        <v>32</v>
      </c>
      <c r="K30" s="19" t="s">
        <v>48</v>
      </c>
      <c r="L30" s="19" t="s">
        <v>32</v>
      </c>
      <c r="M30" s="19" t="s">
        <v>32</v>
      </c>
      <c r="N30" s="19" t="s">
        <v>32</v>
      </c>
      <c r="O30" s="19" t="s">
        <v>32</v>
      </c>
      <c r="P30" s="19" t="s">
        <v>32</v>
      </c>
      <c r="Q30" s="19" t="s">
        <v>32</v>
      </c>
      <c r="R30" s="28"/>
      <c r="S30" s="28"/>
      <c r="T30" s="28"/>
      <c r="U30" s="30"/>
      <c r="V30" s="31"/>
    </row>
    <row r="31" spans="1:22" ht="22.75" customHeight="1">
      <c r="A31" s="92" t="s">
        <v>33</v>
      </c>
      <c r="B31" s="95" t="s">
        <v>40</v>
      </c>
      <c r="C31" s="99" t="s">
        <v>41</v>
      </c>
      <c r="D31" s="114" t="s">
        <v>42</v>
      </c>
      <c r="E31" s="114" t="s">
        <v>43</v>
      </c>
      <c r="F31" s="114">
        <v>70</v>
      </c>
      <c r="G31" s="51" t="s">
        <v>84</v>
      </c>
      <c r="H31" s="22"/>
      <c r="I31" s="2">
        <v>10.77</v>
      </c>
      <c r="J31" s="2">
        <v>13.5</v>
      </c>
      <c r="K31" s="89">
        <v>12.8</v>
      </c>
      <c r="L31" s="2">
        <v>10.7</v>
      </c>
      <c r="M31" s="47">
        <v>12.8</v>
      </c>
      <c r="N31" s="2">
        <v>10.93</v>
      </c>
      <c r="O31" s="2">
        <v>13.1</v>
      </c>
      <c r="P31" s="89">
        <v>12.7</v>
      </c>
      <c r="Q31" s="2">
        <v>11.27</v>
      </c>
      <c r="R31" s="43">
        <f t="shared" ref="R31:R33" si="9">MAX(I31:Q31)-MIN(I31:Q31)</f>
        <v>2.8000000000000007</v>
      </c>
      <c r="S31" s="43">
        <f t="shared" ref="S31:S33" si="10">_xlfn.STDEV.S(I31:Q31)</f>
        <v>1.1221965068560857</v>
      </c>
      <c r="T31" s="43">
        <f t="shared" ref="T31:T33" si="11">AVERAGE(I31:Q31)</f>
        <v>12.063333333333333</v>
      </c>
      <c r="U31" s="45">
        <v>0.8</v>
      </c>
      <c r="V31" s="41">
        <f>T31+U31</f>
        <v>12.863333333333333</v>
      </c>
    </row>
    <row r="32" spans="1:22" ht="24">
      <c r="A32" s="93"/>
      <c r="B32" s="96"/>
      <c r="C32" s="98"/>
      <c r="D32" s="103"/>
      <c r="E32" s="103"/>
      <c r="F32" s="103"/>
      <c r="G32" s="51" t="s">
        <v>83</v>
      </c>
      <c r="H32" s="49"/>
      <c r="I32" s="11"/>
      <c r="J32" s="11"/>
      <c r="K32" s="38"/>
      <c r="L32" s="11">
        <v>14.1</v>
      </c>
      <c r="M32" s="23">
        <v>16.5</v>
      </c>
      <c r="N32" s="11"/>
      <c r="O32" s="11"/>
      <c r="P32" s="11">
        <v>15</v>
      </c>
      <c r="Q32" s="11"/>
      <c r="R32" s="43">
        <f t="shared" si="9"/>
        <v>2.4000000000000004</v>
      </c>
      <c r="S32" s="43">
        <f t="shared" si="10"/>
        <v>1.2124355652982142</v>
      </c>
      <c r="T32" s="43">
        <f t="shared" si="11"/>
        <v>15.200000000000001</v>
      </c>
      <c r="U32" s="45">
        <v>0.8</v>
      </c>
      <c r="V32" s="41">
        <f>T32+U32</f>
        <v>16</v>
      </c>
    </row>
    <row r="33" spans="1:22" ht="24">
      <c r="A33" s="94"/>
      <c r="B33" s="20" t="s">
        <v>44</v>
      </c>
      <c r="C33" s="54"/>
      <c r="D33" s="21" t="s">
        <v>45</v>
      </c>
      <c r="E33" s="21" t="s">
        <v>43</v>
      </c>
      <c r="F33" s="22">
        <v>70</v>
      </c>
      <c r="G33" s="51" t="s">
        <v>84</v>
      </c>
      <c r="H33" s="25"/>
      <c r="I33" s="23">
        <v>21.3</v>
      </c>
      <c r="J33" s="11">
        <v>22.8</v>
      </c>
      <c r="K33" s="88">
        <v>23.4</v>
      </c>
      <c r="L33" s="11">
        <v>20.399999999999999</v>
      </c>
      <c r="M33" s="23">
        <v>23.5</v>
      </c>
      <c r="N33" s="23">
        <v>21.24</v>
      </c>
      <c r="O33" s="23">
        <v>22.8</v>
      </c>
      <c r="P33" s="23">
        <v>23.3</v>
      </c>
      <c r="Q33" s="84">
        <v>23.2</v>
      </c>
      <c r="R33" s="37">
        <f t="shared" si="9"/>
        <v>3.1000000000000014</v>
      </c>
      <c r="S33" s="37">
        <f t="shared" si="10"/>
        <v>1.1468846691993251</v>
      </c>
      <c r="T33" s="37">
        <f t="shared" si="11"/>
        <v>22.437777777777782</v>
      </c>
      <c r="U33" s="39">
        <v>0.8</v>
      </c>
      <c r="V33" s="40">
        <f t="shared" ref="V33" si="12">T33+U33</f>
        <v>23.237777777777783</v>
      </c>
    </row>
    <row r="34" spans="1:22">
      <c r="L34" s="17"/>
    </row>
  </sheetData>
  <mergeCells count="24">
    <mergeCell ref="E6:E7"/>
    <mergeCell ref="F6:F7"/>
    <mergeCell ref="E13:E14"/>
    <mergeCell ref="F13:F14"/>
    <mergeCell ref="C31:C32"/>
    <mergeCell ref="D31:D32"/>
    <mergeCell ref="E31:E32"/>
    <mergeCell ref="F31:F32"/>
    <mergeCell ref="E24:E25"/>
    <mergeCell ref="F24:F25"/>
    <mergeCell ref="A31:A33"/>
    <mergeCell ref="B31:B32"/>
    <mergeCell ref="C13:C15"/>
    <mergeCell ref="B13:B14"/>
    <mergeCell ref="C5:D5"/>
    <mergeCell ref="C23:D23"/>
    <mergeCell ref="A13:A15"/>
    <mergeCell ref="D13:D14"/>
    <mergeCell ref="A6:A7"/>
    <mergeCell ref="B6:B7"/>
    <mergeCell ref="C6:D7"/>
    <mergeCell ref="A24:A25"/>
    <mergeCell ref="B24:B25"/>
    <mergeCell ref="C24:D25"/>
  </mergeCells>
  <phoneticPr fontId="13" type="noConversion"/>
  <conditionalFormatting sqref="R6:R7">
    <cfRule type="cellIs" dxfId="16" priority="2" operator="greaterThan">
      <formula>2.5</formula>
    </cfRule>
  </conditionalFormatting>
  <conditionalFormatting sqref="R13:R15">
    <cfRule type="cellIs" dxfId="15" priority="7" operator="greaterThan">
      <formula>2.5</formula>
    </cfRule>
  </conditionalFormatting>
  <conditionalFormatting sqref="R24:R25">
    <cfRule type="cellIs" dxfId="14" priority="1" operator="greaterThan">
      <formula>2.5</formula>
    </cfRule>
  </conditionalFormatting>
  <conditionalFormatting sqref="R31:R33">
    <cfRule type="cellIs" dxfId="13" priority="3" operator="greaterThan">
      <formula>2.5</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3:V33"/>
  <sheetViews>
    <sheetView topLeftCell="A15" zoomScaleNormal="100" workbookViewId="0">
      <selection activeCell="K1" sqref="K1:K1048576"/>
    </sheetView>
  </sheetViews>
  <sheetFormatPr defaultColWidth="9" defaultRowHeight="14.5"/>
  <cols>
    <col min="1" max="1" width="14.81640625" customWidth="1"/>
    <col min="2" max="2" width="10.36328125" customWidth="1"/>
    <col min="4" max="4" width="12" customWidth="1"/>
    <col min="5" max="5" width="10.1796875" customWidth="1"/>
    <col min="7" max="7" width="11.81640625" customWidth="1"/>
    <col min="22" max="22" width="12.6328125" customWidth="1"/>
  </cols>
  <sheetData>
    <row r="3" spans="1:20">
      <c r="A3" s="16" t="s">
        <v>100</v>
      </c>
      <c r="B3" s="17"/>
      <c r="C3" s="17"/>
      <c r="D3" s="16"/>
      <c r="E3" s="16"/>
      <c r="F3" s="16"/>
      <c r="G3" s="16"/>
      <c r="H3" s="17"/>
      <c r="I3" s="17"/>
      <c r="J3" s="17"/>
      <c r="K3" s="17"/>
      <c r="L3" s="17"/>
      <c r="M3" s="17"/>
      <c r="N3" s="17"/>
      <c r="O3" s="17"/>
      <c r="P3" s="17"/>
    </row>
    <row r="4" spans="1:20" ht="48.5">
      <c r="A4" s="18"/>
      <c r="B4" s="18"/>
      <c r="C4" s="117"/>
      <c r="D4" s="118"/>
      <c r="E4" s="18"/>
      <c r="F4" s="18"/>
      <c r="G4" s="18"/>
      <c r="H4" s="18" t="s">
        <v>13</v>
      </c>
      <c r="I4" s="19" t="s">
        <v>3</v>
      </c>
      <c r="J4" s="19" t="s">
        <v>14</v>
      </c>
      <c r="K4" s="19" t="s">
        <v>15</v>
      </c>
      <c r="L4" s="19" t="s">
        <v>16</v>
      </c>
      <c r="M4" s="19" t="s">
        <v>17</v>
      </c>
      <c r="N4" s="19" t="s">
        <v>18</v>
      </c>
      <c r="O4" s="19" t="s">
        <v>19</v>
      </c>
      <c r="P4" s="19" t="s">
        <v>20</v>
      </c>
      <c r="Q4" s="19" t="s">
        <v>21</v>
      </c>
      <c r="R4" s="28" t="s">
        <v>22</v>
      </c>
      <c r="S4" s="28" t="s">
        <v>23</v>
      </c>
      <c r="T4" s="28" t="s">
        <v>24</v>
      </c>
    </row>
    <row r="5" spans="1:20" ht="24.5">
      <c r="A5" s="19" t="s">
        <v>25</v>
      </c>
      <c r="B5" s="19" t="s">
        <v>26</v>
      </c>
      <c r="C5" s="119" t="s">
        <v>50</v>
      </c>
      <c r="D5" s="120"/>
      <c r="E5" s="18" t="s">
        <v>28</v>
      </c>
      <c r="F5" s="18" t="s">
        <v>29</v>
      </c>
      <c r="G5" s="18" t="s">
        <v>85</v>
      </c>
      <c r="H5" s="18" t="s">
        <v>30</v>
      </c>
      <c r="I5" s="19" t="s">
        <v>31</v>
      </c>
      <c r="J5" s="19" t="s">
        <v>32</v>
      </c>
      <c r="K5" s="19" t="s">
        <v>48</v>
      </c>
      <c r="L5" s="19" t="s">
        <v>32</v>
      </c>
      <c r="M5" s="26" t="s">
        <v>32</v>
      </c>
      <c r="N5" s="26" t="s">
        <v>32</v>
      </c>
      <c r="O5" s="26" t="s">
        <v>32</v>
      </c>
      <c r="P5" s="26" t="s">
        <v>51</v>
      </c>
      <c r="Q5" s="19" t="s">
        <v>32</v>
      </c>
      <c r="R5" s="28"/>
      <c r="S5" s="28"/>
      <c r="T5" s="28"/>
    </row>
    <row r="6" spans="1:20" ht="30" customHeight="1">
      <c r="A6" s="92" t="s">
        <v>52</v>
      </c>
      <c r="B6" s="92" t="s">
        <v>34</v>
      </c>
      <c r="C6" s="104" t="s">
        <v>53</v>
      </c>
      <c r="D6" s="105"/>
      <c r="E6" s="112" t="s">
        <v>36</v>
      </c>
      <c r="F6" s="99">
        <v>70</v>
      </c>
      <c r="G6" s="3" t="s">
        <v>84</v>
      </c>
      <c r="H6" s="23"/>
      <c r="I6" s="23">
        <v>9.52</v>
      </c>
      <c r="J6" s="11">
        <v>11.6</v>
      </c>
      <c r="K6" s="11">
        <v>10.199999999999999</v>
      </c>
      <c r="L6" s="11">
        <v>10.5</v>
      </c>
      <c r="M6" s="23">
        <v>11.5</v>
      </c>
      <c r="N6" s="23">
        <v>9.6300000000000008</v>
      </c>
      <c r="O6" s="23">
        <v>10.44</v>
      </c>
      <c r="P6" s="88">
        <v>11.2</v>
      </c>
      <c r="Q6" s="23">
        <v>10.1</v>
      </c>
      <c r="R6" s="37">
        <f t="shared" ref="R6" si="0">MAX(I6:Q6)-MIN(I6:Q6)</f>
        <v>2.08</v>
      </c>
      <c r="S6" s="37">
        <f t="shared" ref="S6" si="1">_xlfn.STDEV.S(I6:Q6)</f>
        <v>0.7637808004336788</v>
      </c>
      <c r="T6" s="37">
        <f t="shared" ref="T6" si="2">AVERAGE(I6:Q6)</f>
        <v>10.521111111111111</v>
      </c>
    </row>
    <row r="7" spans="1:20" ht="30" customHeight="1">
      <c r="A7" s="94"/>
      <c r="B7" s="94"/>
      <c r="C7" s="106"/>
      <c r="D7" s="107"/>
      <c r="E7" s="113"/>
      <c r="F7" s="98"/>
      <c r="G7" s="3" t="s">
        <v>83</v>
      </c>
      <c r="H7" s="23"/>
      <c r="I7" s="23"/>
      <c r="J7" s="11"/>
      <c r="K7" s="11"/>
      <c r="L7" s="11">
        <v>12.6</v>
      </c>
      <c r="M7" s="23">
        <v>13.6</v>
      </c>
      <c r="N7" s="23"/>
      <c r="O7" s="23"/>
      <c r="P7" s="11">
        <v>12</v>
      </c>
      <c r="Q7" s="23"/>
      <c r="R7" s="37">
        <f t="shared" ref="R7" si="3">MAX(I7:Q7)-MIN(I7:Q7)</f>
        <v>1.5999999999999996</v>
      </c>
      <c r="S7" s="37">
        <f t="shared" ref="S7" si="4">_xlfn.STDEV.S(I7:Q7)</f>
        <v>0.80829037686547589</v>
      </c>
      <c r="T7" s="37">
        <f t="shared" ref="T7" si="5">AVERAGE(I7:Q7)</f>
        <v>12.733333333333334</v>
      </c>
    </row>
    <row r="10" spans="1:20">
      <c r="A10" s="16" t="s">
        <v>37</v>
      </c>
      <c r="B10" s="17"/>
      <c r="C10" s="17"/>
      <c r="D10" s="16"/>
      <c r="E10" s="16"/>
      <c r="F10" s="16"/>
      <c r="G10" s="16"/>
      <c r="H10" s="17"/>
      <c r="I10" s="17"/>
      <c r="J10" s="17"/>
      <c r="K10" s="17"/>
      <c r="L10" s="17"/>
      <c r="M10" s="17"/>
      <c r="N10" s="17"/>
      <c r="O10" s="17"/>
      <c r="P10" s="17"/>
    </row>
    <row r="11" spans="1:20" ht="48.5">
      <c r="A11" s="18"/>
      <c r="B11" s="18"/>
      <c r="C11" s="18"/>
      <c r="D11" s="18"/>
      <c r="E11" s="18"/>
      <c r="F11" s="18"/>
      <c r="G11" s="18"/>
      <c r="H11" s="18" t="s">
        <v>13</v>
      </c>
      <c r="I11" s="19" t="s">
        <v>3</v>
      </c>
      <c r="J11" s="19" t="s">
        <v>14</v>
      </c>
      <c r="K11" s="19" t="s">
        <v>15</v>
      </c>
      <c r="L11" s="19" t="s">
        <v>16</v>
      </c>
      <c r="M11" s="19" t="s">
        <v>17</v>
      </c>
      <c r="N11" s="19" t="s">
        <v>18</v>
      </c>
      <c r="O11" s="19" t="s">
        <v>19</v>
      </c>
      <c r="P11" s="19" t="s">
        <v>20</v>
      </c>
      <c r="Q11" s="19" t="s">
        <v>21</v>
      </c>
      <c r="R11" s="28" t="s">
        <v>22</v>
      </c>
      <c r="S11" s="28" t="s">
        <v>23</v>
      </c>
      <c r="T11" s="28" t="s">
        <v>24</v>
      </c>
    </row>
    <row r="12" spans="1:20" ht="24.5">
      <c r="A12" s="19" t="s">
        <v>25</v>
      </c>
      <c r="B12" s="19" t="s">
        <v>26</v>
      </c>
      <c r="C12" s="119" t="s">
        <v>50</v>
      </c>
      <c r="D12" s="120"/>
      <c r="E12" s="18" t="s">
        <v>28</v>
      </c>
      <c r="F12" s="18" t="s">
        <v>29</v>
      </c>
      <c r="G12" s="18" t="s">
        <v>85</v>
      </c>
      <c r="H12" s="18" t="s">
        <v>30</v>
      </c>
      <c r="I12" s="19" t="s">
        <v>31</v>
      </c>
      <c r="J12" s="19" t="s">
        <v>32</v>
      </c>
      <c r="K12" s="19" t="s">
        <v>48</v>
      </c>
      <c r="L12" s="19" t="s">
        <v>32</v>
      </c>
      <c r="M12" s="26" t="s">
        <v>32</v>
      </c>
      <c r="N12" s="26" t="s">
        <v>32</v>
      </c>
      <c r="O12" s="26" t="s">
        <v>32</v>
      </c>
      <c r="P12" s="26" t="s">
        <v>51</v>
      </c>
      <c r="Q12" s="19" t="s">
        <v>89</v>
      </c>
      <c r="R12" s="28"/>
      <c r="S12" s="28"/>
      <c r="T12" s="28"/>
    </row>
    <row r="13" spans="1:20" ht="13.75" customHeight="1">
      <c r="A13" s="95" t="s">
        <v>52</v>
      </c>
      <c r="B13" s="92" t="s">
        <v>40</v>
      </c>
      <c r="C13" s="121" t="s">
        <v>42</v>
      </c>
      <c r="D13" s="122"/>
      <c r="E13" s="99" t="s">
        <v>43</v>
      </c>
      <c r="F13" s="99">
        <v>70</v>
      </c>
      <c r="G13" s="56" t="s">
        <v>84</v>
      </c>
      <c r="H13" s="55"/>
      <c r="I13" s="2">
        <v>8.94</v>
      </c>
      <c r="J13" s="2">
        <v>10.8</v>
      </c>
      <c r="K13" s="2">
        <v>10.1</v>
      </c>
      <c r="L13" s="2">
        <v>8.9</v>
      </c>
      <c r="M13" s="2">
        <v>10.199999999999999</v>
      </c>
      <c r="N13" s="2">
        <v>8.92</v>
      </c>
      <c r="O13" s="2">
        <v>10.199999999999999</v>
      </c>
      <c r="P13" s="89">
        <v>10.199999999999999</v>
      </c>
      <c r="Q13" s="2">
        <v>9.27</v>
      </c>
      <c r="R13" s="43">
        <f t="shared" ref="R13:R14" si="6">MAX(I13:Q13)-MIN(I13:Q13)</f>
        <v>1.9000000000000004</v>
      </c>
      <c r="S13" s="43">
        <f t="shared" ref="S13:S15" si="7">_xlfn.STDEV.S(I13:Q13)</f>
        <v>0.71807226501082588</v>
      </c>
      <c r="T13" s="43">
        <f t="shared" ref="T13:T14" si="8">AVERAGE(I13:Q13)</f>
        <v>9.7255555555555553</v>
      </c>
    </row>
    <row r="14" spans="1:20" ht="24">
      <c r="A14" s="102"/>
      <c r="B14" s="94"/>
      <c r="C14" s="123"/>
      <c r="D14" s="124"/>
      <c r="E14" s="98"/>
      <c r="F14" s="98"/>
      <c r="G14" s="51" t="s">
        <v>83</v>
      </c>
      <c r="H14" s="58"/>
      <c r="I14" s="11"/>
      <c r="J14" s="11"/>
      <c r="K14" s="11"/>
      <c r="L14" s="11">
        <v>12.3</v>
      </c>
      <c r="M14" s="11">
        <v>13.5</v>
      </c>
      <c r="N14" s="11"/>
      <c r="O14" s="11"/>
      <c r="P14" s="11">
        <v>12.7</v>
      </c>
      <c r="Q14" s="11"/>
      <c r="R14" s="43">
        <f t="shared" si="6"/>
        <v>1.1999999999999993</v>
      </c>
      <c r="S14" s="43">
        <f t="shared" si="7"/>
        <v>0.61101009266077844</v>
      </c>
      <c r="T14" s="43">
        <f t="shared" si="8"/>
        <v>12.833333333333334</v>
      </c>
    </row>
    <row r="15" spans="1:20" ht="24">
      <c r="A15" s="96"/>
      <c r="B15" s="20" t="s">
        <v>44</v>
      </c>
      <c r="C15" s="125" t="s">
        <v>45</v>
      </c>
      <c r="D15" s="126"/>
      <c r="E15" s="21" t="s">
        <v>43</v>
      </c>
      <c r="F15" s="22">
        <v>70</v>
      </c>
      <c r="G15" s="51" t="s">
        <v>84</v>
      </c>
      <c r="H15" s="21"/>
      <c r="I15" s="23">
        <v>18.86</v>
      </c>
      <c r="J15" s="11">
        <v>19.899999999999999</v>
      </c>
      <c r="K15" s="11">
        <v>18.899999999999999</v>
      </c>
      <c r="L15" s="23">
        <v>19.2</v>
      </c>
      <c r="M15" s="23">
        <v>20.3</v>
      </c>
      <c r="N15" s="23">
        <v>18.350000000000001</v>
      </c>
      <c r="O15" s="23">
        <v>19.3</v>
      </c>
      <c r="P15" s="11">
        <v>20.399999999999999</v>
      </c>
      <c r="Q15" s="36">
        <v>21</v>
      </c>
      <c r="R15" s="37">
        <f>MAX(I15:Q15)-MIN(I15:Q15)</f>
        <v>2.6499999999999986</v>
      </c>
      <c r="S15" s="37">
        <f t="shared" si="7"/>
        <v>0.86790616492286232</v>
      </c>
      <c r="T15" s="37">
        <f>AVERAGE(I15:Q15)</f>
        <v>19.578888888888891</v>
      </c>
    </row>
    <row r="16" spans="1:20">
      <c r="L16" s="17"/>
    </row>
    <row r="17" spans="1:22">
      <c r="L17" s="17"/>
    </row>
    <row r="18" spans="1:22">
      <c r="L18" s="17"/>
    </row>
    <row r="21" spans="1:22">
      <c r="A21" s="16" t="s">
        <v>46</v>
      </c>
      <c r="B21" s="17"/>
      <c r="C21" s="17"/>
      <c r="D21" s="16"/>
      <c r="E21" s="16"/>
      <c r="F21" s="16"/>
      <c r="G21" s="16"/>
      <c r="H21" s="17"/>
      <c r="I21" s="17"/>
      <c r="J21" s="17"/>
      <c r="K21" s="17"/>
      <c r="L21" s="17"/>
      <c r="M21" s="17"/>
      <c r="N21" s="17"/>
      <c r="O21" s="17"/>
      <c r="P21" s="17"/>
    </row>
    <row r="22" spans="1:22" ht="48.5">
      <c r="A22" s="18"/>
      <c r="B22" s="18"/>
      <c r="C22" s="18"/>
      <c r="D22" s="18"/>
      <c r="E22" s="18"/>
      <c r="F22" s="18"/>
      <c r="G22" s="18"/>
      <c r="H22" s="18" t="s">
        <v>13</v>
      </c>
      <c r="I22" s="19" t="s">
        <v>3</v>
      </c>
      <c r="J22" s="19" t="s">
        <v>14</v>
      </c>
      <c r="K22" s="19" t="s">
        <v>15</v>
      </c>
      <c r="L22" s="19" t="s">
        <v>16</v>
      </c>
      <c r="M22" s="19" t="s">
        <v>17</v>
      </c>
      <c r="N22" s="19" t="s">
        <v>18</v>
      </c>
      <c r="O22" s="19" t="s">
        <v>19</v>
      </c>
      <c r="P22" s="19" t="s">
        <v>20</v>
      </c>
      <c r="Q22" s="19" t="s">
        <v>21</v>
      </c>
      <c r="R22" s="28" t="s">
        <v>22</v>
      </c>
      <c r="S22" s="28" t="s">
        <v>23</v>
      </c>
      <c r="T22" s="28" t="s">
        <v>24</v>
      </c>
      <c r="U22" s="29" t="s">
        <v>47</v>
      </c>
      <c r="V22" s="29" t="s">
        <v>9</v>
      </c>
    </row>
    <row r="23" spans="1:22" ht="24.5">
      <c r="A23" s="19" t="s">
        <v>25</v>
      </c>
      <c r="B23" s="19" t="s">
        <v>26</v>
      </c>
      <c r="C23" s="100" t="s">
        <v>27</v>
      </c>
      <c r="D23" s="101"/>
      <c r="E23" s="18" t="s">
        <v>28</v>
      </c>
      <c r="F23" s="18" t="s">
        <v>29</v>
      </c>
      <c r="G23" s="18" t="s">
        <v>85</v>
      </c>
      <c r="H23" s="18" t="s">
        <v>30</v>
      </c>
      <c r="I23" s="19" t="s">
        <v>31</v>
      </c>
      <c r="J23" s="19" t="s">
        <v>32</v>
      </c>
      <c r="K23" s="19" t="s">
        <v>32</v>
      </c>
      <c r="L23" s="19" t="s">
        <v>32</v>
      </c>
      <c r="M23" s="26" t="s">
        <v>32</v>
      </c>
      <c r="N23" s="27" t="s">
        <v>32</v>
      </c>
      <c r="O23" s="26" t="s">
        <v>32</v>
      </c>
      <c r="P23" s="26" t="s">
        <v>51</v>
      </c>
      <c r="Q23" s="19" t="s">
        <v>32</v>
      </c>
      <c r="R23" s="28"/>
      <c r="S23" s="28"/>
      <c r="T23" s="28"/>
      <c r="U23" s="30"/>
      <c r="V23" s="31"/>
    </row>
    <row r="24" spans="1:22" ht="25.75" customHeight="1">
      <c r="A24" s="92" t="s">
        <v>52</v>
      </c>
      <c r="B24" s="92" t="s">
        <v>34</v>
      </c>
      <c r="C24" s="104" t="s">
        <v>35</v>
      </c>
      <c r="D24" s="105"/>
      <c r="E24" s="112" t="s">
        <v>36</v>
      </c>
      <c r="F24" s="99">
        <v>70</v>
      </c>
      <c r="G24" s="3" t="s">
        <v>84</v>
      </c>
      <c r="H24" s="48"/>
      <c r="I24" s="48">
        <v>11.52</v>
      </c>
      <c r="J24" s="67">
        <v>14.1</v>
      </c>
      <c r="K24" s="67">
        <v>12.7</v>
      </c>
      <c r="L24" s="67">
        <v>12</v>
      </c>
      <c r="M24" s="48">
        <v>14</v>
      </c>
      <c r="N24" s="48">
        <v>11.63</v>
      </c>
      <c r="O24" s="48">
        <v>12.94</v>
      </c>
      <c r="P24" s="90">
        <v>13.7</v>
      </c>
      <c r="Q24" s="48">
        <v>12.1</v>
      </c>
      <c r="R24" s="44">
        <f>MAX(I24:Q24)-MIN(I24:Q24)</f>
        <v>2.58</v>
      </c>
      <c r="S24" s="44">
        <f>_xlfn.STDEV.S(I24:Q24)</f>
        <v>1.0048631747655994</v>
      </c>
      <c r="T24" s="44">
        <f>AVERAGE(I24:Q24)</f>
        <v>12.743333333333332</v>
      </c>
      <c r="U24" s="46">
        <v>0.8</v>
      </c>
      <c r="V24" s="42">
        <f>T24+U24</f>
        <v>13.543333333333333</v>
      </c>
    </row>
    <row r="25" spans="1:22" ht="25.75" customHeight="1">
      <c r="A25" s="94"/>
      <c r="B25" s="94"/>
      <c r="C25" s="106"/>
      <c r="D25" s="107"/>
      <c r="E25" s="113"/>
      <c r="F25" s="98"/>
      <c r="G25" s="3" t="s">
        <v>83</v>
      </c>
      <c r="H25" s="48"/>
      <c r="I25" s="48"/>
      <c r="J25" s="67"/>
      <c r="K25" s="67"/>
      <c r="L25" s="67">
        <v>14.1</v>
      </c>
      <c r="M25" s="48">
        <v>16.100000000000001</v>
      </c>
      <c r="N25" s="48"/>
      <c r="O25" s="48"/>
      <c r="P25" s="67">
        <v>14.5</v>
      </c>
      <c r="Q25" s="48"/>
      <c r="R25" s="44">
        <f>MAX(I25:Q25)-MIN(I25:Q25)</f>
        <v>2.0000000000000018</v>
      </c>
      <c r="S25" s="44">
        <f>_xlfn.STDEV.S(I25:Q25)</f>
        <v>1.0583005244258372</v>
      </c>
      <c r="T25" s="44">
        <f>AVERAGE(I25:Q25)</f>
        <v>14.9</v>
      </c>
      <c r="U25" s="46">
        <v>0.8</v>
      </c>
      <c r="V25" s="42">
        <f>T25+U25</f>
        <v>15.700000000000001</v>
      </c>
    </row>
    <row r="28" spans="1:22">
      <c r="A28" s="16" t="s">
        <v>49</v>
      </c>
      <c r="B28" s="17"/>
      <c r="C28" s="17"/>
      <c r="D28" s="16"/>
      <c r="E28" s="16"/>
      <c r="F28" s="16"/>
      <c r="G28" s="16"/>
      <c r="H28" s="17"/>
      <c r="I28" s="17"/>
      <c r="J28" s="17"/>
      <c r="K28" s="17"/>
      <c r="L28" s="17"/>
      <c r="M28" s="17"/>
      <c r="N28" s="17"/>
      <c r="O28" s="17"/>
      <c r="P28" s="17"/>
    </row>
    <row r="29" spans="1:22" ht="48.5">
      <c r="A29" s="18"/>
      <c r="B29" s="18"/>
      <c r="C29" s="18"/>
      <c r="D29" s="18"/>
      <c r="E29" s="18"/>
      <c r="F29" s="18"/>
      <c r="G29" s="18"/>
      <c r="H29" s="18" t="s">
        <v>13</v>
      </c>
      <c r="I29" s="19" t="s">
        <v>3</v>
      </c>
      <c r="J29" s="19" t="s">
        <v>14</v>
      </c>
      <c r="K29" s="19" t="s">
        <v>15</v>
      </c>
      <c r="L29" s="19" t="s">
        <v>16</v>
      </c>
      <c r="M29" s="19" t="s">
        <v>17</v>
      </c>
      <c r="N29" s="19" t="s">
        <v>18</v>
      </c>
      <c r="O29" s="19" t="s">
        <v>19</v>
      </c>
      <c r="P29" s="19" t="s">
        <v>20</v>
      </c>
      <c r="Q29" s="19" t="s">
        <v>21</v>
      </c>
      <c r="R29" s="28" t="s">
        <v>22</v>
      </c>
      <c r="S29" s="28" t="s">
        <v>23</v>
      </c>
      <c r="T29" s="28" t="s">
        <v>24</v>
      </c>
      <c r="U29" s="28" t="s">
        <v>47</v>
      </c>
      <c r="V29" s="28" t="s">
        <v>9</v>
      </c>
    </row>
    <row r="30" spans="1:22" ht="24.5">
      <c r="A30" s="19" t="s">
        <v>25</v>
      </c>
      <c r="B30" s="19" t="s">
        <v>26</v>
      </c>
      <c r="C30" s="19" t="s">
        <v>38</v>
      </c>
      <c r="D30" s="19" t="s">
        <v>39</v>
      </c>
      <c r="E30" s="18" t="s">
        <v>28</v>
      </c>
      <c r="F30" s="18" t="s">
        <v>29</v>
      </c>
      <c r="G30" s="18" t="s">
        <v>85</v>
      </c>
      <c r="H30" s="18" t="s">
        <v>30</v>
      </c>
      <c r="I30" s="19" t="s">
        <v>31</v>
      </c>
      <c r="J30" s="19" t="s">
        <v>32</v>
      </c>
      <c r="K30" s="19" t="s">
        <v>32</v>
      </c>
      <c r="L30" s="19" t="s">
        <v>32</v>
      </c>
      <c r="M30" s="26" t="s">
        <v>32</v>
      </c>
      <c r="N30" s="27" t="s">
        <v>32</v>
      </c>
      <c r="O30" s="26" t="s">
        <v>32</v>
      </c>
      <c r="P30" s="26" t="s">
        <v>51</v>
      </c>
      <c r="Q30" s="19" t="s">
        <v>32</v>
      </c>
      <c r="R30" s="28"/>
      <c r="S30" s="28"/>
      <c r="T30" s="28"/>
      <c r="U30" s="30"/>
      <c r="V30" s="31"/>
    </row>
    <row r="31" spans="1:22" ht="25.25" customHeight="1">
      <c r="A31" s="95" t="s">
        <v>52</v>
      </c>
      <c r="B31" s="95" t="s">
        <v>40</v>
      </c>
      <c r="C31" s="99" t="s">
        <v>41</v>
      </c>
      <c r="D31" s="99" t="s">
        <v>42</v>
      </c>
      <c r="E31" s="99" t="s">
        <v>43</v>
      </c>
      <c r="F31" s="99">
        <v>70</v>
      </c>
      <c r="G31" s="56" t="s">
        <v>84</v>
      </c>
      <c r="H31" s="53"/>
      <c r="I31" s="2">
        <v>10.94</v>
      </c>
      <c r="J31" s="2">
        <v>13.3</v>
      </c>
      <c r="K31" s="2">
        <v>12.6</v>
      </c>
      <c r="L31" s="2">
        <v>10.4</v>
      </c>
      <c r="M31" s="47">
        <v>12.8</v>
      </c>
      <c r="N31" s="2">
        <v>10.92</v>
      </c>
      <c r="O31" s="2">
        <v>12.7</v>
      </c>
      <c r="P31" s="89">
        <v>12.7</v>
      </c>
      <c r="Q31" s="2">
        <v>11.27</v>
      </c>
      <c r="R31" s="43">
        <f>MAX(I31:Q31)-MIN(I31:Q31)</f>
        <v>2.9000000000000004</v>
      </c>
      <c r="S31" s="43">
        <f t="shared" ref="S31:S33" si="9">_xlfn.STDEV.S(I31:Q31)</f>
        <v>1.0628786906844596</v>
      </c>
      <c r="T31" s="43">
        <f t="shared" ref="T31:T32" si="10">AVERAGE(I31:Q31)</f>
        <v>11.95888888888889</v>
      </c>
      <c r="U31" s="45">
        <v>0.8</v>
      </c>
      <c r="V31" s="41">
        <f>T31+U31</f>
        <v>12.75888888888889</v>
      </c>
    </row>
    <row r="32" spans="1:22" ht="24" customHeight="1">
      <c r="A32" s="102"/>
      <c r="B32" s="96"/>
      <c r="C32" s="98"/>
      <c r="D32" s="98"/>
      <c r="E32" s="98"/>
      <c r="F32" s="98"/>
      <c r="G32" s="51" t="s">
        <v>83</v>
      </c>
      <c r="H32" s="57"/>
      <c r="I32" s="11"/>
      <c r="J32" s="11"/>
      <c r="K32" s="11"/>
      <c r="L32" s="11">
        <v>13.8</v>
      </c>
      <c r="M32" s="23">
        <v>16</v>
      </c>
      <c r="N32" s="11"/>
      <c r="O32" s="11"/>
      <c r="P32" s="11">
        <v>15.2</v>
      </c>
      <c r="Q32" s="11"/>
      <c r="R32" s="43">
        <f>MAX(I32:Q32)-MIN(I32:Q32)</f>
        <v>2.1999999999999993</v>
      </c>
      <c r="S32" s="43">
        <f t="shared" si="9"/>
        <v>1.113552872566004</v>
      </c>
      <c r="T32" s="43">
        <f t="shared" si="10"/>
        <v>15</v>
      </c>
      <c r="U32" s="45">
        <v>0.8</v>
      </c>
      <c r="V32" s="41">
        <f>T32+U32</f>
        <v>15.8</v>
      </c>
    </row>
    <row r="33" spans="1:22" ht="24">
      <c r="A33" s="96"/>
      <c r="B33" s="20" t="s">
        <v>44</v>
      </c>
      <c r="C33" s="54" t="s">
        <v>86</v>
      </c>
      <c r="D33" s="24" t="s">
        <v>45</v>
      </c>
      <c r="E33" s="25" t="s">
        <v>43</v>
      </c>
      <c r="F33" s="11">
        <v>70</v>
      </c>
      <c r="G33" s="51" t="s">
        <v>84</v>
      </c>
      <c r="H33" s="24"/>
      <c r="I33" s="23">
        <v>20.86</v>
      </c>
      <c r="J33" s="11">
        <v>22.4</v>
      </c>
      <c r="K33" s="11">
        <v>21.4</v>
      </c>
      <c r="L33" s="11">
        <v>20.7</v>
      </c>
      <c r="M33" s="23">
        <v>22.8</v>
      </c>
      <c r="N33" s="23">
        <v>20.85</v>
      </c>
      <c r="O33" s="23">
        <v>21.8</v>
      </c>
      <c r="P33" s="23">
        <v>22.9</v>
      </c>
      <c r="Q33" s="36">
        <v>23</v>
      </c>
      <c r="R33" s="37">
        <f>MAX(I33:Q33)-MIN(I33:Q33)</f>
        <v>2.3000000000000007</v>
      </c>
      <c r="S33" s="37">
        <f t="shared" si="9"/>
        <v>0.94453692357683916</v>
      </c>
      <c r="T33" s="37">
        <f>AVERAGE(I33:Q33)</f>
        <v>21.856666666666669</v>
      </c>
      <c r="U33" s="39">
        <v>0.8</v>
      </c>
      <c r="V33" s="40">
        <f t="shared" ref="V33" si="11">T33+U33</f>
        <v>22.65666666666667</v>
      </c>
    </row>
  </sheetData>
  <mergeCells count="26">
    <mergeCell ref="F6:F7"/>
    <mergeCell ref="E6:E7"/>
    <mergeCell ref="C6:D7"/>
    <mergeCell ref="B6:B7"/>
    <mergeCell ref="A6:A7"/>
    <mergeCell ref="F13:F14"/>
    <mergeCell ref="F31:F32"/>
    <mergeCell ref="D31:D32"/>
    <mergeCell ref="E13:E14"/>
    <mergeCell ref="E31:E32"/>
    <mergeCell ref="C13:D14"/>
    <mergeCell ref="C15:D15"/>
    <mergeCell ref="C31:C32"/>
    <mergeCell ref="C24:D25"/>
    <mergeCell ref="E24:E25"/>
    <mergeCell ref="F24:F25"/>
    <mergeCell ref="A31:A33"/>
    <mergeCell ref="B13:B14"/>
    <mergeCell ref="B31:B32"/>
    <mergeCell ref="A13:A15"/>
    <mergeCell ref="C4:D4"/>
    <mergeCell ref="C5:D5"/>
    <mergeCell ref="C12:D12"/>
    <mergeCell ref="C23:D23"/>
    <mergeCell ref="A24:A25"/>
    <mergeCell ref="B24:B25"/>
  </mergeCells>
  <phoneticPr fontId="13" type="noConversion"/>
  <conditionalFormatting sqref="R6:R7">
    <cfRule type="cellIs" dxfId="12" priority="1" operator="greaterThan">
      <formula>2.5</formula>
    </cfRule>
  </conditionalFormatting>
  <conditionalFormatting sqref="R13:R15">
    <cfRule type="cellIs" dxfId="11" priority="3" operator="greaterThan">
      <formula>2.5</formula>
    </cfRule>
  </conditionalFormatting>
  <conditionalFormatting sqref="R31:R33">
    <cfRule type="cellIs" dxfId="10" priority="2" operator="greaterThan">
      <formula>2.5</formula>
    </cfRule>
  </conditionalFormatting>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3:T97"/>
  <sheetViews>
    <sheetView topLeftCell="A53" zoomScaleNormal="100" workbookViewId="0">
      <selection activeCell="H72" sqref="H72:H81"/>
    </sheetView>
  </sheetViews>
  <sheetFormatPr defaultColWidth="9" defaultRowHeight="14.5"/>
  <cols>
    <col min="1" max="1" width="12.36328125" customWidth="1"/>
    <col min="2" max="2" width="14.1796875" customWidth="1"/>
    <col min="5" max="5" width="12.81640625" customWidth="1"/>
    <col min="20" max="20" width="13.08984375" customWidth="1"/>
  </cols>
  <sheetData>
    <row r="3" spans="1:19">
      <c r="A3" s="63" t="s">
        <v>90</v>
      </c>
    </row>
    <row r="5" spans="1:19" s="7" customFormat="1" ht="48">
      <c r="A5" s="3" t="s">
        <v>25</v>
      </c>
      <c r="B5" s="3" t="s">
        <v>26</v>
      </c>
      <c r="C5" s="131" t="s">
        <v>50</v>
      </c>
      <c r="D5" s="132"/>
      <c r="E5" s="11" t="s">
        <v>28</v>
      </c>
      <c r="F5" s="11" t="s">
        <v>29</v>
      </c>
      <c r="G5" s="3" t="s">
        <v>3</v>
      </c>
      <c r="H5" s="3" t="s">
        <v>14</v>
      </c>
      <c r="I5" s="3" t="s">
        <v>15</v>
      </c>
      <c r="J5" s="3" t="s">
        <v>16</v>
      </c>
      <c r="K5" s="3" t="s">
        <v>17</v>
      </c>
      <c r="L5" s="3" t="s">
        <v>18</v>
      </c>
      <c r="M5" s="3" t="s">
        <v>19</v>
      </c>
      <c r="N5" s="3" t="s">
        <v>20</v>
      </c>
      <c r="O5" s="3" t="s">
        <v>21</v>
      </c>
      <c r="P5" s="8" t="s">
        <v>22</v>
      </c>
      <c r="Q5" s="8" t="s">
        <v>23</v>
      </c>
      <c r="R5" s="8" t="s">
        <v>24</v>
      </c>
    </row>
    <row r="6" spans="1:19">
      <c r="A6" s="12" t="s">
        <v>54</v>
      </c>
      <c r="B6" s="127" t="s">
        <v>55</v>
      </c>
      <c r="C6" s="127" t="s">
        <v>56</v>
      </c>
      <c r="D6" s="127"/>
      <c r="E6" s="127" t="s">
        <v>36</v>
      </c>
      <c r="F6" s="127">
        <v>70</v>
      </c>
      <c r="G6" s="6">
        <v>9.6</v>
      </c>
      <c r="H6" s="6">
        <v>11.5</v>
      </c>
      <c r="I6" s="6">
        <v>9.6999999999999993</v>
      </c>
      <c r="J6" s="6">
        <v>10.3</v>
      </c>
      <c r="K6" s="6">
        <v>11.5</v>
      </c>
      <c r="L6" s="6">
        <v>9.6</v>
      </c>
      <c r="M6" s="6">
        <v>10.3</v>
      </c>
      <c r="N6" s="6">
        <v>11.2</v>
      </c>
      <c r="O6" s="85">
        <v>8.89</v>
      </c>
      <c r="P6" s="68">
        <f>MAX(G6:O6)-MIN(G6:O6)</f>
        <v>2.6099999999999994</v>
      </c>
      <c r="Q6" s="9">
        <f>_xlfn.STDEV.S(G6:O6)</f>
        <v>0.93653320520120609</v>
      </c>
      <c r="R6" s="9">
        <f>AVERAGE(G6:O6)</f>
        <v>10.287777777777778</v>
      </c>
      <c r="S6" s="7"/>
    </row>
    <row r="7" spans="1:19">
      <c r="A7" s="13" t="s">
        <v>57</v>
      </c>
      <c r="B7" s="128"/>
      <c r="C7" s="128"/>
      <c r="D7" s="128"/>
      <c r="E7" s="128"/>
      <c r="F7" s="128"/>
      <c r="G7" s="6">
        <v>9.5</v>
      </c>
      <c r="H7" s="6">
        <v>11.6</v>
      </c>
      <c r="I7" s="6">
        <v>9.6</v>
      </c>
      <c r="J7" s="6">
        <v>10.5</v>
      </c>
      <c r="K7" s="6">
        <v>11.5</v>
      </c>
      <c r="L7" s="6">
        <v>9.5</v>
      </c>
      <c r="M7" s="6">
        <v>10.4</v>
      </c>
      <c r="N7" s="6">
        <v>11.2</v>
      </c>
      <c r="O7" s="6">
        <v>9.86</v>
      </c>
      <c r="P7" s="68">
        <f t="shared" ref="P7:P15" si="0">MAX(G7:O7)-MIN(G7:O7)</f>
        <v>2.0999999999999996</v>
      </c>
      <c r="Q7" s="9">
        <f t="shared" ref="Q7:Q15" si="1">_xlfn.STDEV.S(G7:O7)</f>
        <v>0.855219270129012</v>
      </c>
      <c r="R7" s="9">
        <f t="shared" ref="R7:R15" si="2">AVERAGE(G7:O7)</f>
        <v>10.406666666666668</v>
      </c>
      <c r="S7" s="7"/>
    </row>
    <row r="8" spans="1:19">
      <c r="A8" s="13" t="s">
        <v>58</v>
      </c>
      <c r="B8" s="128"/>
      <c r="C8" s="128"/>
      <c r="D8" s="128"/>
      <c r="E8" s="128"/>
      <c r="F8" s="128"/>
      <c r="G8" s="6">
        <v>9.5</v>
      </c>
      <c r="H8" s="6">
        <v>11.6</v>
      </c>
      <c r="I8" s="6">
        <v>9.6999999999999993</v>
      </c>
      <c r="J8" s="6">
        <v>10.8</v>
      </c>
      <c r="K8" s="6">
        <v>11.5</v>
      </c>
      <c r="L8" s="6">
        <v>9.6</v>
      </c>
      <c r="M8" s="6">
        <v>10.7</v>
      </c>
      <c r="N8" s="6">
        <v>11.2</v>
      </c>
      <c r="O8" s="6">
        <v>10.11</v>
      </c>
      <c r="P8" s="68">
        <f t="shared" si="0"/>
        <v>2.0999999999999996</v>
      </c>
      <c r="Q8" s="9">
        <f t="shared" si="1"/>
        <v>0.82365041127895999</v>
      </c>
      <c r="R8" s="9">
        <f t="shared" si="2"/>
        <v>10.523333333333333</v>
      </c>
      <c r="S8" s="7"/>
    </row>
    <row r="9" spans="1:19">
      <c r="A9" s="14" t="s">
        <v>59</v>
      </c>
      <c r="B9" s="128"/>
      <c r="C9" s="128"/>
      <c r="D9" s="128"/>
      <c r="E9" s="128"/>
      <c r="F9" s="128"/>
      <c r="G9" s="6">
        <v>9.8000000000000007</v>
      </c>
      <c r="H9" s="6">
        <v>11.6</v>
      </c>
      <c r="I9" s="6">
        <v>9.6</v>
      </c>
      <c r="J9" s="6">
        <v>11.2</v>
      </c>
      <c r="K9" s="6">
        <v>11.3</v>
      </c>
      <c r="L9" s="6">
        <v>9.8000000000000007</v>
      </c>
      <c r="M9" s="6">
        <v>10.6</v>
      </c>
      <c r="N9" s="6">
        <v>11.4</v>
      </c>
      <c r="O9" s="6">
        <v>10.3</v>
      </c>
      <c r="P9" s="68">
        <f t="shared" si="0"/>
        <v>2</v>
      </c>
      <c r="Q9" s="9">
        <f t="shared" si="1"/>
        <v>0.7790663928346826</v>
      </c>
      <c r="R9" s="9">
        <f t="shared" si="2"/>
        <v>10.622222222222222</v>
      </c>
      <c r="S9" s="7"/>
    </row>
    <row r="10" spans="1:19">
      <c r="A10" s="14" t="s">
        <v>60</v>
      </c>
      <c r="B10" s="128"/>
      <c r="C10" s="128"/>
      <c r="D10" s="128"/>
      <c r="E10" s="128"/>
      <c r="F10" s="128"/>
      <c r="G10" s="6">
        <v>9.6999999999999993</v>
      </c>
      <c r="H10" s="6">
        <v>11.6</v>
      </c>
      <c r="I10" s="6">
        <v>9.8000000000000007</v>
      </c>
      <c r="J10" s="6">
        <v>10.9</v>
      </c>
      <c r="K10" s="6">
        <v>11.6</v>
      </c>
      <c r="L10" s="6">
        <v>9.6999999999999993</v>
      </c>
      <c r="M10" s="6">
        <v>10.8</v>
      </c>
      <c r="N10" s="6">
        <v>11.3</v>
      </c>
      <c r="O10" s="6">
        <v>10.130000000000001</v>
      </c>
      <c r="P10" s="68">
        <f t="shared" si="0"/>
        <v>1.9000000000000004</v>
      </c>
      <c r="Q10" s="9">
        <f t="shared" si="1"/>
        <v>0.79835942894023482</v>
      </c>
      <c r="R10" s="9">
        <f t="shared" si="2"/>
        <v>10.614444444444443</v>
      </c>
      <c r="S10" s="7"/>
    </row>
    <row r="11" spans="1:19">
      <c r="A11" s="14" t="s">
        <v>61</v>
      </c>
      <c r="B11" s="128"/>
      <c r="C11" s="128"/>
      <c r="D11" s="128"/>
      <c r="E11" s="128"/>
      <c r="F11" s="128"/>
      <c r="G11" s="6">
        <v>9.8000000000000007</v>
      </c>
      <c r="H11" s="6">
        <v>11.7</v>
      </c>
      <c r="I11" s="6">
        <v>9.6999999999999993</v>
      </c>
      <c r="J11" s="6">
        <v>11.1</v>
      </c>
      <c r="K11" s="6">
        <v>11.6</v>
      </c>
      <c r="L11" s="6">
        <v>9.9</v>
      </c>
      <c r="M11" s="6">
        <v>10.8</v>
      </c>
      <c r="N11" s="6">
        <v>11.3</v>
      </c>
      <c r="O11" s="6">
        <v>10.14</v>
      </c>
      <c r="P11" s="68">
        <f t="shared" si="0"/>
        <v>2</v>
      </c>
      <c r="Q11" s="9">
        <f t="shared" si="1"/>
        <v>0.79812975831697375</v>
      </c>
      <c r="R11" s="9">
        <f t="shared" si="2"/>
        <v>10.671111111111109</v>
      </c>
      <c r="S11" s="7"/>
    </row>
    <row r="12" spans="1:19">
      <c r="A12" s="14" t="s">
        <v>62</v>
      </c>
      <c r="B12" s="128"/>
      <c r="C12" s="128"/>
      <c r="D12" s="128"/>
      <c r="E12" s="128"/>
      <c r="F12" s="128"/>
      <c r="G12" s="6">
        <v>9.8000000000000007</v>
      </c>
      <c r="H12" s="6">
        <v>11.8</v>
      </c>
      <c r="I12" s="6">
        <v>9.6</v>
      </c>
      <c r="J12" s="6">
        <v>10.9</v>
      </c>
      <c r="K12" s="6">
        <v>11.8</v>
      </c>
      <c r="L12" s="6">
        <v>9.8000000000000007</v>
      </c>
      <c r="M12" s="6">
        <v>10.8</v>
      </c>
      <c r="N12" s="6">
        <v>11.4</v>
      </c>
      <c r="O12" s="6">
        <v>10.130000000000001</v>
      </c>
      <c r="P12" s="68">
        <f t="shared" si="0"/>
        <v>2.2000000000000011</v>
      </c>
      <c r="Q12" s="9">
        <f t="shared" si="1"/>
        <v>0.87369903284826878</v>
      </c>
      <c r="R12" s="9">
        <f t="shared" si="2"/>
        <v>10.67</v>
      </c>
      <c r="S12" s="7"/>
    </row>
    <row r="13" spans="1:19">
      <c r="A13" s="14" t="s">
        <v>63</v>
      </c>
      <c r="B13" s="128"/>
      <c r="C13" s="128"/>
      <c r="D13" s="128"/>
      <c r="E13" s="128"/>
      <c r="F13" s="128"/>
      <c r="G13" s="6">
        <v>9.8000000000000007</v>
      </c>
      <c r="H13" s="6">
        <v>11.7</v>
      </c>
      <c r="I13" s="6">
        <v>9.6</v>
      </c>
      <c r="J13" s="6">
        <v>11</v>
      </c>
      <c r="K13" s="6">
        <v>11.8</v>
      </c>
      <c r="L13" s="6">
        <v>9.8000000000000007</v>
      </c>
      <c r="M13" s="6">
        <v>10.8</v>
      </c>
      <c r="N13" s="6">
        <v>11.4</v>
      </c>
      <c r="O13" s="6">
        <v>10.51</v>
      </c>
      <c r="P13" s="68">
        <f t="shared" si="0"/>
        <v>2.2000000000000011</v>
      </c>
      <c r="Q13" s="9">
        <f t="shared" si="1"/>
        <v>0.8414834784144275</v>
      </c>
      <c r="R13" s="9">
        <f t="shared" si="2"/>
        <v>10.712222222222223</v>
      </c>
      <c r="S13" s="7"/>
    </row>
    <row r="14" spans="1:19">
      <c r="A14" s="14" t="s">
        <v>64</v>
      </c>
      <c r="B14" s="128"/>
      <c r="C14" s="128"/>
      <c r="D14" s="128"/>
      <c r="E14" s="128"/>
      <c r="F14" s="128"/>
      <c r="G14" s="6">
        <v>10</v>
      </c>
      <c r="H14" s="6">
        <v>11.8</v>
      </c>
      <c r="I14" s="6">
        <v>9.6999999999999993</v>
      </c>
      <c r="J14" s="6">
        <v>11.2</v>
      </c>
      <c r="K14" s="6">
        <v>11.8</v>
      </c>
      <c r="L14" s="6">
        <v>10</v>
      </c>
      <c r="M14" s="6">
        <v>10.8</v>
      </c>
      <c r="N14" s="6">
        <v>11.5</v>
      </c>
      <c r="O14" s="6">
        <v>10.41</v>
      </c>
      <c r="P14" s="68">
        <f t="shared" si="0"/>
        <v>2.1000000000000014</v>
      </c>
      <c r="Q14" s="9">
        <f t="shared" si="1"/>
        <v>0.81333333333333369</v>
      </c>
      <c r="R14" s="9">
        <f t="shared" si="2"/>
        <v>10.80111111111111</v>
      </c>
      <c r="S14" s="7"/>
    </row>
    <row r="15" spans="1:19">
      <c r="A15" s="15" t="s">
        <v>65</v>
      </c>
      <c r="B15" s="129"/>
      <c r="C15" s="129"/>
      <c r="D15" s="129"/>
      <c r="E15" s="129"/>
      <c r="F15" s="129"/>
      <c r="G15" s="6">
        <v>10.1</v>
      </c>
      <c r="H15" s="6">
        <v>11.9</v>
      </c>
      <c r="I15" s="6">
        <v>9.6</v>
      </c>
      <c r="J15" s="6">
        <v>11.2</v>
      </c>
      <c r="K15" s="6">
        <v>11.9</v>
      </c>
      <c r="L15" s="6">
        <v>10.1</v>
      </c>
      <c r="M15" s="6">
        <v>10.9</v>
      </c>
      <c r="N15" s="35">
        <v>11.5</v>
      </c>
      <c r="O15" s="6">
        <v>10.36</v>
      </c>
      <c r="P15" s="69">
        <f t="shared" si="0"/>
        <v>2.3000000000000007</v>
      </c>
      <c r="Q15" s="9">
        <f t="shared" si="1"/>
        <v>0.84255563614517492</v>
      </c>
      <c r="R15" s="9">
        <f t="shared" si="2"/>
        <v>10.84</v>
      </c>
      <c r="S15" s="7"/>
    </row>
    <row r="19" spans="1:19">
      <c r="A19" s="63" t="s">
        <v>94</v>
      </c>
    </row>
    <row r="21" spans="1:19" s="7" customFormat="1" ht="48">
      <c r="A21" s="3" t="s">
        <v>25</v>
      </c>
      <c r="B21" s="3" t="s">
        <v>26</v>
      </c>
      <c r="C21" s="131" t="s">
        <v>50</v>
      </c>
      <c r="D21" s="132"/>
      <c r="E21" s="11" t="s">
        <v>28</v>
      </c>
      <c r="F21" s="11" t="s">
        <v>29</v>
      </c>
      <c r="G21" s="3" t="s">
        <v>3</v>
      </c>
      <c r="H21" s="3" t="s">
        <v>14</v>
      </c>
      <c r="I21" s="3" t="s">
        <v>15</v>
      </c>
      <c r="J21" s="3" t="s">
        <v>16</v>
      </c>
      <c r="K21" s="3" t="s">
        <v>17</v>
      </c>
      <c r="L21" s="3" t="s">
        <v>18</v>
      </c>
      <c r="M21" s="3" t="s">
        <v>19</v>
      </c>
      <c r="N21" s="3" t="s">
        <v>20</v>
      </c>
      <c r="O21" s="3" t="s">
        <v>21</v>
      </c>
      <c r="P21" s="8" t="s">
        <v>22</v>
      </c>
      <c r="Q21" s="8" t="s">
        <v>23</v>
      </c>
      <c r="R21" s="8" t="s">
        <v>24</v>
      </c>
    </row>
    <row r="22" spans="1:19">
      <c r="A22" s="12" t="s">
        <v>54</v>
      </c>
      <c r="B22" s="127" t="s">
        <v>55</v>
      </c>
      <c r="C22" s="127" t="s">
        <v>56</v>
      </c>
      <c r="D22" s="127"/>
      <c r="E22" s="127" t="s">
        <v>36</v>
      </c>
      <c r="F22" s="127">
        <v>70</v>
      </c>
      <c r="G22" s="6"/>
      <c r="H22" s="6">
        <v>13.5</v>
      </c>
      <c r="I22" s="6"/>
      <c r="J22" s="6">
        <v>12.3</v>
      </c>
      <c r="K22" s="6">
        <v>13.5</v>
      </c>
      <c r="L22" s="6"/>
      <c r="M22" s="6"/>
      <c r="N22" s="6">
        <v>12.1</v>
      </c>
      <c r="O22" s="6"/>
      <c r="P22" s="68">
        <f>MAX(G22:O22)-MIN(G22:O22)</f>
        <v>1.4000000000000004</v>
      </c>
      <c r="Q22" s="9">
        <f>_xlfn.STDEV.S(G22:O22)</f>
        <v>0.75498344352707492</v>
      </c>
      <c r="R22" s="9">
        <f>AVERAGE(G22:O22)</f>
        <v>12.85</v>
      </c>
      <c r="S22" s="7"/>
    </row>
    <row r="23" spans="1:19">
      <c r="A23" s="13" t="s">
        <v>57</v>
      </c>
      <c r="B23" s="128"/>
      <c r="C23" s="128"/>
      <c r="D23" s="128"/>
      <c r="E23" s="128"/>
      <c r="F23" s="128"/>
      <c r="G23" s="6"/>
      <c r="H23" s="6">
        <v>13.6</v>
      </c>
      <c r="I23" s="6"/>
      <c r="J23" s="6">
        <v>12.6</v>
      </c>
      <c r="K23" s="6">
        <v>13.6</v>
      </c>
      <c r="L23" s="6"/>
      <c r="M23" s="6"/>
      <c r="N23" s="6">
        <v>12</v>
      </c>
      <c r="O23" s="6"/>
      <c r="P23" s="68">
        <f t="shared" ref="P23:P31" si="3">MAX(G23:O23)-MIN(G23:O23)</f>
        <v>1.5999999999999996</v>
      </c>
      <c r="Q23" s="9">
        <f t="shared" ref="Q23:Q31" si="4">_xlfn.STDEV.S(G23:O23)</f>
        <v>0.78951461882180063</v>
      </c>
      <c r="R23" s="9">
        <f t="shared" ref="R23:R31" si="5">AVERAGE(G23:O23)</f>
        <v>12.95</v>
      </c>
      <c r="S23" s="7"/>
    </row>
    <row r="24" spans="1:19">
      <c r="A24" s="13" t="s">
        <v>58</v>
      </c>
      <c r="B24" s="128"/>
      <c r="C24" s="128"/>
      <c r="D24" s="128"/>
      <c r="E24" s="128"/>
      <c r="F24" s="128"/>
      <c r="G24" s="6"/>
      <c r="H24" s="6">
        <v>13.6</v>
      </c>
      <c r="I24" s="6"/>
      <c r="J24" s="6">
        <v>12.6</v>
      </c>
      <c r="K24" s="6">
        <v>13.5</v>
      </c>
      <c r="L24" s="6"/>
      <c r="M24" s="6"/>
      <c r="N24" s="6">
        <v>12.2</v>
      </c>
      <c r="O24" s="6"/>
      <c r="P24" s="68">
        <f t="shared" si="3"/>
        <v>1.4000000000000004</v>
      </c>
      <c r="Q24" s="9">
        <f t="shared" si="4"/>
        <v>0.68495741960115075</v>
      </c>
      <c r="R24" s="9">
        <f t="shared" si="5"/>
        <v>12.975000000000001</v>
      </c>
      <c r="S24" s="7"/>
    </row>
    <row r="25" spans="1:19">
      <c r="A25" s="14" t="s">
        <v>59</v>
      </c>
      <c r="B25" s="128"/>
      <c r="C25" s="128"/>
      <c r="D25" s="128"/>
      <c r="E25" s="128"/>
      <c r="F25" s="128"/>
      <c r="G25" s="6"/>
      <c r="H25" s="6">
        <v>13.6</v>
      </c>
      <c r="I25" s="6"/>
      <c r="J25" s="6">
        <v>12.9</v>
      </c>
      <c r="K25" s="6">
        <v>13.5</v>
      </c>
      <c r="L25" s="6"/>
      <c r="M25" s="6"/>
      <c r="N25" s="6">
        <v>12.2</v>
      </c>
      <c r="O25" s="6"/>
      <c r="P25" s="68">
        <f t="shared" si="3"/>
        <v>1.4000000000000004</v>
      </c>
      <c r="Q25" s="9">
        <f t="shared" si="4"/>
        <v>0.64549722436790302</v>
      </c>
      <c r="R25" s="9">
        <f t="shared" si="5"/>
        <v>13.05</v>
      </c>
      <c r="S25" s="7"/>
    </row>
    <row r="26" spans="1:19">
      <c r="A26" s="14" t="s">
        <v>60</v>
      </c>
      <c r="B26" s="128"/>
      <c r="C26" s="128"/>
      <c r="D26" s="128"/>
      <c r="E26" s="128"/>
      <c r="F26" s="128"/>
      <c r="G26" s="6"/>
      <c r="H26" s="6">
        <v>13.6</v>
      </c>
      <c r="I26" s="6"/>
      <c r="J26" s="6">
        <v>12.7</v>
      </c>
      <c r="K26" s="6">
        <v>13.6</v>
      </c>
      <c r="L26" s="6"/>
      <c r="M26" s="6"/>
      <c r="N26" s="6">
        <v>12.3</v>
      </c>
      <c r="O26" s="6"/>
      <c r="P26" s="68">
        <f t="shared" si="3"/>
        <v>1.2999999999999989</v>
      </c>
      <c r="Q26" s="9">
        <f t="shared" si="4"/>
        <v>0.65574385243019973</v>
      </c>
      <c r="R26" s="9">
        <f t="shared" si="5"/>
        <v>13.05</v>
      </c>
      <c r="S26" s="7"/>
    </row>
    <row r="27" spans="1:19">
      <c r="A27" s="14" t="s">
        <v>61</v>
      </c>
      <c r="B27" s="128"/>
      <c r="C27" s="128"/>
      <c r="D27" s="128"/>
      <c r="E27" s="128"/>
      <c r="F27" s="128"/>
      <c r="G27" s="6"/>
      <c r="H27" s="6">
        <v>13.7</v>
      </c>
      <c r="I27" s="6"/>
      <c r="J27" s="6">
        <v>12.8</v>
      </c>
      <c r="K27" s="6">
        <v>13.6</v>
      </c>
      <c r="L27" s="6"/>
      <c r="M27" s="6"/>
      <c r="N27" s="6">
        <v>12.3</v>
      </c>
      <c r="O27" s="6"/>
      <c r="P27" s="68">
        <f t="shared" si="3"/>
        <v>1.3999999999999986</v>
      </c>
      <c r="Q27" s="9">
        <f t="shared" si="4"/>
        <v>0.66833125519211334</v>
      </c>
      <c r="R27" s="9">
        <f t="shared" si="5"/>
        <v>13.100000000000001</v>
      </c>
      <c r="S27" s="7"/>
    </row>
    <row r="28" spans="1:19">
      <c r="A28" s="14" t="s">
        <v>62</v>
      </c>
      <c r="B28" s="128"/>
      <c r="C28" s="128"/>
      <c r="D28" s="128"/>
      <c r="E28" s="128"/>
      <c r="F28" s="128"/>
      <c r="G28" s="6"/>
      <c r="H28" s="6">
        <v>13.8</v>
      </c>
      <c r="I28" s="6"/>
      <c r="J28" s="6">
        <v>12.4</v>
      </c>
      <c r="K28" s="6">
        <v>13.7</v>
      </c>
      <c r="L28" s="6"/>
      <c r="M28" s="6"/>
      <c r="N28" s="6">
        <v>12.3</v>
      </c>
      <c r="O28" s="6"/>
      <c r="P28" s="68">
        <f t="shared" si="3"/>
        <v>1.5</v>
      </c>
      <c r="Q28" s="9">
        <f t="shared" si="4"/>
        <v>0.81034971874288086</v>
      </c>
      <c r="R28" s="9">
        <f t="shared" si="5"/>
        <v>13.05</v>
      </c>
      <c r="S28" s="7"/>
    </row>
    <row r="29" spans="1:19">
      <c r="A29" s="14" t="s">
        <v>63</v>
      </c>
      <c r="B29" s="128"/>
      <c r="C29" s="128"/>
      <c r="D29" s="128"/>
      <c r="E29" s="128"/>
      <c r="F29" s="128"/>
      <c r="G29" s="6"/>
      <c r="H29" s="6">
        <v>13.7</v>
      </c>
      <c r="I29" s="6"/>
      <c r="J29" s="6">
        <v>12.8</v>
      </c>
      <c r="K29" s="6">
        <v>13.7</v>
      </c>
      <c r="L29" s="6"/>
      <c r="M29" s="6"/>
      <c r="N29" s="6">
        <v>12.3</v>
      </c>
      <c r="O29" s="6"/>
      <c r="P29" s="68">
        <f t="shared" si="3"/>
        <v>1.3999999999999986</v>
      </c>
      <c r="Q29" s="9">
        <f t="shared" si="4"/>
        <v>0.69462219947248938</v>
      </c>
      <c r="R29" s="9">
        <f t="shared" si="5"/>
        <v>13.125</v>
      </c>
      <c r="S29" s="7"/>
    </row>
    <row r="30" spans="1:19">
      <c r="A30" s="14" t="s">
        <v>64</v>
      </c>
      <c r="B30" s="128"/>
      <c r="C30" s="128"/>
      <c r="D30" s="128"/>
      <c r="E30" s="128"/>
      <c r="F30" s="128"/>
      <c r="G30" s="6"/>
      <c r="H30" s="6">
        <v>13.8</v>
      </c>
      <c r="I30" s="6"/>
      <c r="J30" s="6">
        <v>12.9</v>
      </c>
      <c r="K30" s="6">
        <v>13.8</v>
      </c>
      <c r="L30" s="6"/>
      <c r="M30" s="6"/>
      <c r="N30" s="6">
        <v>12.4</v>
      </c>
      <c r="O30" s="6"/>
      <c r="P30" s="68">
        <f t="shared" si="3"/>
        <v>1.4000000000000004</v>
      </c>
      <c r="Q30" s="9">
        <f t="shared" si="4"/>
        <v>0.69462219947249038</v>
      </c>
      <c r="R30" s="9">
        <f t="shared" si="5"/>
        <v>13.225</v>
      </c>
      <c r="S30" s="7"/>
    </row>
    <row r="31" spans="1:19">
      <c r="A31" s="15" t="s">
        <v>65</v>
      </c>
      <c r="B31" s="129"/>
      <c r="C31" s="129"/>
      <c r="D31" s="129"/>
      <c r="E31" s="129"/>
      <c r="F31" s="129"/>
      <c r="G31" s="6"/>
      <c r="H31" s="6">
        <v>13.9</v>
      </c>
      <c r="I31" s="6"/>
      <c r="J31" s="6">
        <v>13</v>
      </c>
      <c r="K31" s="6">
        <v>14</v>
      </c>
      <c r="L31" s="6"/>
      <c r="M31" s="6"/>
      <c r="N31" s="35">
        <v>12.4</v>
      </c>
      <c r="O31" s="6"/>
      <c r="P31" s="69">
        <f t="shared" si="3"/>
        <v>1.5999999999999996</v>
      </c>
      <c r="Q31" s="9">
        <f t="shared" si="4"/>
        <v>0.76321687612368738</v>
      </c>
      <c r="R31" s="9">
        <f t="shared" si="5"/>
        <v>13.324999999999999</v>
      </c>
      <c r="S31" s="7"/>
    </row>
    <row r="34" spans="1:18">
      <c r="A34" s="63"/>
    </row>
    <row r="35" spans="1:18">
      <c r="A35" s="63" t="s">
        <v>87</v>
      </c>
    </row>
    <row r="37" spans="1:18" ht="48">
      <c r="A37" s="3" t="s">
        <v>25</v>
      </c>
      <c r="B37" s="3" t="s">
        <v>26</v>
      </c>
      <c r="C37" s="131" t="s">
        <v>50</v>
      </c>
      <c r="D37" s="132"/>
      <c r="E37" s="11" t="s">
        <v>28</v>
      </c>
      <c r="F37" s="11" t="s">
        <v>29</v>
      </c>
      <c r="G37" s="3" t="s">
        <v>3</v>
      </c>
      <c r="H37" s="3" t="s">
        <v>14</v>
      </c>
      <c r="I37" s="3" t="s">
        <v>15</v>
      </c>
      <c r="J37" s="3" t="s">
        <v>16</v>
      </c>
      <c r="K37" s="3" t="s">
        <v>17</v>
      </c>
      <c r="L37" s="3" t="s">
        <v>18</v>
      </c>
      <c r="M37" s="3" t="s">
        <v>19</v>
      </c>
      <c r="N37" s="3" t="s">
        <v>20</v>
      </c>
      <c r="O37" s="3" t="s">
        <v>21</v>
      </c>
      <c r="P37" s="8" t="s">
        <v>22</v>
      </c>
      <c r="Q37" s="8" t="s">
        <v>23</v>
      </c>
      <c r="R37" s="8" t="s">
        <v>24</v>
      </c>
    </row>
    <row r="38" spans="1:18">
      <c r="A38" s="12" t="s">
        <v>54</v>
      </c>
      <c r="B38" s="127" t="s">
        <v>66</v>
      </c>
      <c r="C38" s="130" t="s">
        <v>67</v>
      </c>
      <c r="D38" s="127"/>
      <c r="E38" s="127" t="s">
        <v>43</v>
      </c>
      <c r="F38" s="127">
        <v>70</v>
      </c>
      <c r="G38" s="6">
        <v>19.100000000000001</v>
      </c>
      <c r="H38" s="6">
        <v>20.100000000000001</v>
      </c>
      <c r="I38" s="6">
        <v>19.600000000000001</v>
      </c>
      <c r="J38" s="86">
        <v>18.5</v>
      </c>
      <c r="K38" s="6">
        <v>20.100000000000001</v>
      </c>
      <c r="L38" s="6">
        <v>19.100000000000001</v>
      </c>
      <c r="M38" s="6">
        <v>18.7</v>
      </c>
      <c r="N38" s="6">
        <v>20.5</v>
      </c>
      <c r="O38" s="6">
        <v>21</v>
      </c>
      <c r="P38" s="68">
        <f>MAX(G38:O38)-MIN(G38:O38)</f>
        <v>2.5</v>
      </c>
      <c r="Q38" s="9">
        <f>_xlfn.STDEV.S(G38:O38)</f>
        <v>0.85000000000000009</v>
      </c>
      <c r="R38" s="9">
        <f>AVERAGE(G38,O38)</f>
        <v>20.05</v>
      </c>
    </row>
    <row r="39" spans="1:18">
      <c r="A39" s="13" t="s">
        <v>57</v>
      </c>
      <c r="B39" s="128"/>
      <c r="C39" s="128"/>
      <c r="D39" s="128"/>
      <c r="E39" s="128"/>
      <c r="F39" s="128"/>
      <c r="G39" s="6">
        <v>19.100000000000001</v>
      </c>
      <c r="H39" s="6">
        <v>20.399999999999999</v>
      </c>
      <c r="I39" s="6">
        <v>18.899999999999999</v>
      </c>
      <c r="J39" s="6">
        <v>18.5</v>
      </c>
      <c r="K39" s="6">
        <v>20.3</v>
      </c>
      <c r="L39" s="6">
        <v>19.100000000000001</v>
      </c>
      <c r="M39" s="6">
        <v>19.3</v>
      </c>
      <c r="N39" s="86">
        <v>20.399999999999999</v>
      </c>
      <c r="O39" s="86">
        <v>21</v>
      </c>
      <c r="P39" s="68">
        <f t="shared" ref="P39:P46" si="6">MAX(G39:O39)-MIN(G39:O39)</f>
        <v>2.5</v>
      </c>
      <c r="Q39" s="9">
        <f t="shared" ref="Q39:Q47" si="7">_xlfn.STDEV.S(G39:O39)</f>
        <v>0.86458082328952879</v>
      </c>
      <c r="R39" s="9">
        <f t="shared" ref="R39:R47" si="8">AVERAGE(G39:O39)</f>
        <v>19.666666666666671</v>
      </c>
    </row>
    <row r="40" spans="1:18">
      <c r="A40" s="13" t="s">
        <v>58</v>
      </c>
      <c r="B40" s="128"/>
      <c r="C40" s="128"/>
      <c r="D40" s="128"/>
      <c r="E40" s="128"/>
      <c r="F40" s="128"/>
      <c r="G40" s="6">
        <v>19.5</v>
      </c>
      <c r="H40" s="6">
        <v>20.7</v>
      </c>
      <c r="I40" s="6">
        <v>19.3</v>
      </c>
      <c r="J40" s="6">
        <v>18.600000000000001</v>
      </c>
      <c r="K40" s="6">
        <v>20.7</v>
      </c>
      <c r="L40" s="6">
        <v>19.5</v>
      </c>
      <c r="M40" s="6">
        <v>20</v>
      </c>
      <c r="N40" s="6">
        <v>20.399999999999999</v>
      </c>
      <c r="O40" s="85">
        <v>21.9</v>
      </c>
      <c r="P40" s="68">
        <f t="shared" si="6"/>
        <v>3.2999999999999972</v>
      </c>
      <c r="Q40" s="9">
        <f t="shared" si="7"/>
        <v>0.97851928953904554</v>
      </c>
      <c r="R40" s="9">
        <f t="shared" si="8"/>
        <v>20.06666666666667</v>
      </c>
    </row>
    <row r="41" spans="1:18">
      <c r="A41" s="14" t="s">
        <v>59</v>
      </c>
      <c r="B41" s="128"/>
      <c r="C41" s="128"/>
      <c r="D41" s="128"/>
      <c r="E41" s="128"/>
      <c r="F41" s="128"/>
      <c r="G41" s="6">
        <v>19.7</v>
      </c>
      <c r="H41" s="6">
        <v>21.2</v>
      </c>
      <c r="I41" s="6">
        <v>19.7</v>
      </c>
      <c r="J41" s="6">
        <v>19.100000000000001</v>
      </c>
      <c r="K41" s="6">
        <v>21</v>
      </c>
      <c r="L41" s="6">
        <v>19.7</v>
      </c>
      <c r="M41" s="6">
        <v>20.3</v>
      </c>
      <c r="N41" s="6">
        <v>20.3</v>
      </c>
      <c r="O41" s="85">
        <v>22.3</v>
      </c>
      <c r="P41" s="68">
        <f t="shared" si="6"/>
        <v>3.1999999999999993</v>
      </c>
      <c r="Q41" s="9">
        <f t="shared" si="7"/>
        <v>0.98615414616580099</v>
      </c>
      <c r="R41" s="9">
        <f t="shared" si="8"/>
        <v>20.366666666666667</v>
      </c>
    </row>
    <row r="42" spans="1:18">
      <c r="A42" s="14" t="s">
        <v>60</v>
      </c>
      <c r="B42" s="128"/>
      <c r="C42" s="128"/>
      <c r="D42" s="128"/>
      <c r="E42" s="128"/>
      <c r="F42" s="128"/>
      <c r="G42" s="6">
        <v>19.8</v>
      </c>
      <c r="H42" s="6">
        <v>21.4</v>
      </c>
      <c r="I42" s="6">
        <v>19.8</v>
      </c>
      <c r="J42" s="6">
        <v>19.100000000000001</v>
      </c>
      <c r="K42" s="6">
        <v>20.9</v>
      </c>
      <c r="L42" s="6">
        <v>19.8</v>
      </c>
      <c r="M42" s="6">
        <v>19.5</v>
      </c>
      <c r="N42" s="6">
        <v>20.5</v>
      </c>
      <c r="O42" s="85">
        <v>22.2</v>
      </c>
      <c r="P42" s="68">
        <f t="shared" si="6"/>
        <v>3.0999999999999979</v>
      </c>
      <c r="Q42" s="9">
        <f t="shared" si="7"/>
        <v>1.0024968827881702</v>
      </c>
      <c r="R42" s="9">
        <f t="shared" si="8"/>
        <v>20.333333333333332</v>
      </c>
    </row>
    <row r="43" spans="1:18">
      <c r="A43" s="14" t="s">
        <v>61</v>
      </c>
      <c r="B43" s="128"/>
      <c r="C43" s="128"/>
      <c r="D43" s="128"/>
      <c r="E43" s="128"/>
      <c r="F43" s="128"/>
      <c r="G43" s="6">
        <v>20.3</v>
      </c>
      <c r="H43" s="6">
        <v>20.6</v>
      </c>
      <c r="I43" s="6">
        <v>19.8</v>
      </c>
      <c r="J43" s="6">
        <v>19.3</v>
      </c>
      <c r="K43" s="6">
        <v>21.4</v>
      </c>
      <c r="L43" s="6">
        <v>20.3</v>
      </c>
      <c r="M43" s="6">
        <v>20.6</v>
      </c>
      <c r="N43" s="6">
        <v>20.399999999999999</v>
      </c>
      <c r="O43" s="85">
        <v>22.4</v>
      </c>
      <c r="P43" s="68">
        <f t="shared" si="6"/>
        <v>3.0999999999999979</v>
      </c>
      <c r="Q43" s="9">
        <f t="shared" si="7"/>
        <v>0.89582364335844511</v>
      </c>
      <c r="R43" s="9">
        <f t="shared" si="8"/>
        <v>20.56666666666667</v>
      </c>
    </row>
    <row r="44" spans="1:18">
      <c r="A44" s="14" t="s">
        <v>62</v>
      </c>
      <c r="B44" s="128"/>
      <c r="C44" s="128"/>
      <c r="D44" s="128"/>
      <c r="E44" s="128"/>
      <c r="F44" s="128"/>
      <c r="G44" s="6">
        <v>20.3</v>
      </c>
      <c r="H44" s="6">
        <v>21.8</v>
      </c>
      <c r="I44" s="6">
        <v>20.100000000000001</v>
      </c>
      <c r="J44" s="6">
        <v>19.3</v>
      </c>
      <c r="K44" s="6">
        <v>21.6</v>
      </c>
      <c r="L44" s="6">
        <v>20.3</v>
      </c>
      <c r="M44" s="6">
        <v>20.399999999999999</v>
      </c>
      <c r="N44" s="6">
        <v>20.6</v>
      </c>
      <c r="O44" s="85">
        <v>22.5</v>
      </c>
      <c r="P44" s="68">
        <f t="shared" si="6"/>
        <v>3.1999999999999993</v>
      </c>
      <c r="Q44" s="9">
        <f t="shared" si="7"/>
        <v>0.99749686716300012</v>
      </c>
      <c r="R44" s="9">
        <f t="shared" si="8"/>
        <v>20.766666666666666</v>
      </c>
    </row>
    <row r="45" spans="1:18">
      <c r="A45" s="14" t="s">
        <v>63</v>
      </c>
      <c r="B45" s="128"/>
      <c r="C45" s="128"/>
      <c r="D45" s="128"/>
      <c r="E45" s="128"/>
      <c r="F45" s="128"/>
      <c r="G45" s="6">
        <v>20.8</v>
      </c>
      <c r="H45" s="6">
        <v>21.9</v>
      </c>
      <c r="I45" s="6">
        <v>20.399999999999999</v>
      </c>
      <c r="J45" s="6">
        <v>19.7</v>
      </c>
      <c r="K45" s="6">
        <v>22</v>
      </c>
      <c r="L45" s="6">
        <v>20.8</v>
      </c>
      <c r="M45" s="6">
        <v>20.6</v>
      </c>
      <c r="N45" s="6">
        <v>20.7</v>
      </c>
      <c r="O45" s="85">
        <v>22.8</v>
      </c>
      <c r="P45" s="68">
        <f t="shared" si="6"/>
        <v>3.1000000000000014</v>
      </c>
      <c r="Q45" s="9">
        <f>_xlfn.STDEV.S(G56:O56)</f>
        <v>1.1998310066190339</v>
      </c>
      <c r="R45" s="9">
        <f t="shared" si="8"/>
        <v>21.077777777777776</v>
      </c>
    </row>
    <row r="46" spans="1:18">
      <c r="A46" s="14" t="s">
        <v>64</v>
      </c>
      <c r="B46" s="128"/>
      <c r="C46" s="128"/>
      <c r="D46" s="128"/>
      <c r="E46" s="128"/>
      <c r="F46" s="128"/>
      <c r="G46" s="6">
        <v>20.8</v>
      </c>
      <c r="H46" s="6">
        <v>21.9</v>
      </c>
      <c r="I46" s="91">
        <v>20.2</v>
      </c>
      <c r="J46" s="6">
        <v>19.7</v>
      </c>
      <c r="K46" s="6">
        <v>22</v>
      </c>
      <c r="L46" s="6">
        <v>20.8</v>
      </c>
      <c r="M46" s="6">
        <v>20.6</v>
      </c>
      <c r="N46" s="6">
        <v>20.7</v>
      </c>
      <c r="O46" s="85">
        <v>22.9</v>
      </c>
      <c r="P46" s="68">
        <f t="shared" si="6"/>
        <v>3.1999999999999993</v>
      </c>
      <c r="Q46" s="9">
        <f t="shared" si="7"/>
        <v>1.0024968827881706</v>
      </c>
      <c r="R46" s="9">
        <f t="shared" si="8"/>
        <v>21.066666666666666</v>
      </c>
    </row>
    <row r="47" spans="1:18">
      <c r="A47" s="15" t="s">
        <v>65</v>
      </c>
      <c r="B47" s="129"/>
      <c r="C47" s="129"/>
      <c r="D47" s="129"/>
      <c r="E47" s="129"/>
      <c r="F47" s="129"/>
      <c r="G47" s="6">
        <v>20.6</v>
      </c>
      <c r="H47" s="6">
        <v>22</v>
      </c>
      <c r="I47" s="6">
        <v>20.100000000000001</v>
      </c>
      <c r="J47" s="6">
        <v>19.399999999999999</v>
      </c>
      <c r="K47" s="6">
        <v>21.6</v>
      </c>
      <c r="L47" s="6">
        <v>20.6</v>
      </c>
      <c r="M47" s="6">
        <v>20.5</v>
      </c>
      <c r="N47" s="6">
        <v>20.8</v>
      </c>
      <c r="O47" s="85">
        <v>22.9</v>
      </c>
      <c r="P47" s="69">
        <f>MAX(G47:O47)-MIN(G47:O47)</f>
        <v>3.5</v>
      </c>
      <c r="Q47" s="9">
        <f t="shared" si="7"/>
        <v>1.0560671274960589</v>
      </c>
      <c r="R47" s="9">
        <f t="shared" si="8"/>
        <v>20.944444444444443</v>
      </c>
    </row>
    <row r="53" spans="1:20">
      <c r="A53" s="63" t="s">
        <v>91</v>
      </c>
    </row>
    <row r="55" spans="1:20" ht="48">
      <c r="A55" s="3" t="s">
        <v>25</v>
      </c>
      <c r="B55" s="3" t="s">
        <v>26</v>
      </c>
      <c r="C55" s="131" t="s">
        <v>50</v>
      </c>
      <c r="D55" s="132"/>
      <c r="E55" s="11" t="s">
        <v>28</v>
      </c>
      <c r="F55" s="11" t="s">
        <v>29</v>
      </c>
      <c r="G55" s="3" t="s">
        <v>3</v>
      </c>
      <c r="H55" s="3" t="s">
        <v>14</v>
      </c>
      <c r="I55" s="3" t="s">
        <v>15</v>
      </c>
      <c r="J55" s="3" t="s">
        <v>16</v>
      </c>
      <c r="K55" s="3" t="s">
        <v>17</v>
      </c>
      <c r="L55" s="3" t="s">
        <v>18</v>
      </c>
      <c r="M55" s="3" t="s">
        <v>19</v>
      </c>
      <c r="N55" s="3" t="s">
        <v>20</v>
      </c>
      <c r="O55" s="3" t="s">
        <v>21</v>
      </c>
      <c r="P55" s="8" t="s">
        <v>22</v>
      </c>
      <c r="Q55" s="8" t="s">
        <v>23</v>
      </c>
      <c r="R55" s="8" t="s">
        <v>24</v>
      </c>
      <c r="S55" s="10" t="s">
        <v>47</v>
      </c>
      <c r="T55" s="10" t="s">
        <v>9</v>
      </c>
    </row>
    <row r="56" spans="1:20">
      <c r="A56" s="12" t="s">
        <v>54</v>
      </c>
      <c r="B56" s="127" t="s">
        <v>55</v>
      </c>
      <c r="C56" s="127" t="s">
        <v>56</v>
      </c>
      <c r="D56" s="127"/>
      <c r="E56" s="127" t="s">
        <v>36</v>
      </c>
      <c r="F56" s="127">
        <v>70</v>
      </c>
      <c r="G56" s="6">
        <v>11.6</v>
      </c>
      <c r="H56" s="91">
        <v>14</v>
      </c>
      <c r="I56" s="91">
        <v>12.2</v>
      </c>
      <c r="J56" s="6">
        <v>11.8</v>
      </c>
      <c r="K56">
        <v>14</v>
      </c>
      <c r="L56" s="6">
        <v>11.6</v>
      </c>
      <c r="M56" s="6">
        <v>12.8</v>
      </c>
      <c r="N56" s="6">
        <v>14.7</v>
      </c>
      <c r="O56" s="85">
        <v>11.89</v>
      </c>
      <c r="P56" s="68">
        <f xml:space="preserve"> MAX(G56:O56)-MIN(G56:O56)</f>
        <v>3.0999999999999996</v>
      </c>
      <c r="Q56" s="9">
        <f>_xlfn.STDEV.S(G56:O56)</f>
        <v>1.1998310066190339</v>
      </c>
      <c r="R56" s="9">
        <f>AVERAGE(G56:O56)</f>
        <v>12.732222222222221</v>
      </c>
      <c r="S56" s="71">
        <v>0.8</v>
      </c>
      <c r="T56" s="73">
        <f>R56+S56</f>
        <v>13.532222222222222</v>
      </c>
    </row>
    <row r="57" spans="1:20">
      <c r="A57" s="13" t="s">
        <v>57</v>
      </c>
      <c r="B57" s="128"/>
      <c r="C57" s="128"/>
      <c r="D57" s="128"/>
      <c r="E57" s="128"/>
      <c r="F57" s="128"/>
      <c r="G57" s="6">
        <v>11.5</v>
      </c>
      <c r="H57" s="91">
        <v>14.1</v>
      </c>
      <c r="I57" s="91">
        <v>12.1</v>
      </c>
      <c r="J57" s="6">
        <v>12</v>
      </c>
      <c r="K57">
        <v>14</v>
      </c>
      <c r="L57" s="6">
        <v>11.5</v>
      </c>
      <c r="M57" s="6">
        <v>12.9</v>
      </c>
      <c r="N57" s="6">
        <v>15</v>
      </c>
      <c r="O57" s="6">
        <v>11.86</v>
      </c>
      <c r="P57" s="68">
        <f t="shared" ref="P57:P65" si="9" xml:space="preserve"> MAX(G57:O57)-MIN(G57:O57)</f>
        <v>3.5</v>
      </c>
      <c r="Q57" s="9">
        <f t="shared" ref="Q57:Q65" si="10">_xlfn.STDEV.S(G57:O57)</f>
        <v>1.2926329718833571</v>
      </c>
      <c r="R57" s="9">
        <f t="shared" ref="R57:R65" si="11">AVERAGE(G57:O57)</f>
        <v>12.773333333333333</v>
      </c>
      <c r="S57" s="72">
        <v>0.8</v>
      </c>
      <c r="T57" s="73">
        <f>R57+S57</f>
        <v>13.573333333333334</v>
      </c>
    </row>
    <row r="58" spans="1:20">
      <c r="A58" s="13" t="s">
        <v>58</v>
      </c>
      <c r="B58" s="128"/>
      <c r="C58" s="128"/>
      <c r="D58" s="128"/>
      <c r="E58" s="128"/>
      <c r="F58" s="128"/>
      <c r="G58" s="6">
        <v>11.5</v>
      </c>
      <c r="H58" s="91">
        <v>14.1</v>
      </c>
      <c r="I58" s="91">
        <v>12.2</v>
      </c>
      <c r="J58" s="6">
        <v>12.3</v>
      </c>
      <c r="K58">
        <v>14</v>
      </c>
      <c r="L58" s="6">
        <v>11.6</v>
      </c>
      <c r="M58" s="6">
        <v>13.2</v>
      </c>
      <c r="N58" s="6">
        <v>14.9</v>
      </c>
      <c r="O58" s="6">
        <v>12.11</v>
      </c>
      <c r="P58" s="68">
        <f t="shared" si="9"/>
        <v>3.4000000000000004</v>
      </c>
      <c r="Q58" s="9">
        <f t="shared" si="10"/>
        <v>1.2175841289665004</v>
      </c>
      <c r="R58" s="9">
        <f t="shared" si="11"/>
        <v>12.878888888888888</v>
      </c>
      <c r="S58" s="71">
        <v>0.8</v>
      </c>
      <c r="T58" s="73">
        <f t="shared" ref="T58:T65" si="12">R58+S58</f>
        <v>13.678888888888888</v>
      </c>
    </row>
    <row r="59" spans="1:20">
      <c r="A59" s="14" t="s">
        <v>59</v>
      </c>
      <c r="B59" s="128"/>
      <c r="C59" s="128"/>
      <c r="D59" s="128"/>
      <c r="E59" s="128"/>
      <c r="F59" s="128"/>
      <c r="G59" s="6">
        <v>11.8</v>
      </c>
      <c r="H59" s="91">
        <v>14.1</v>
      </c>
      <c r="I59" s="91">
        <v>12.1</v>
      </c>
      <c r="J59" s="6">
        <v>12.7</v>
      </c>
      <c r="K59">
        <v>13.8</v>
      </c>
      <c r="L59" s="6">
        <v>11.8</v>
      </c>
      <c r="M59" s="6">
        <v>13.1</v>
      </c>
      <c r="N59" s="6">
        <v>14.8</v>
      </c>
      <c r="O59" s="6">
        <v>12.3</v>
      </c>
      <c r="P59" s="68">
        <f t="shared" si="9"/>
        <v>3</v>
      </c>
      <c r="Q59" s="9">
        <f t="shared" si="10"/>
        <v>1.0806376718298218</v>
      </c>
      <c r="R59" s="9">
        <f t="shared" si="11"/>
        <v>12.944444444444443</v>
      </c>
      <c r="S59" s="72">
        <v>0.8</v>
      </c>
      <c r="T59" s="73">
        <f t="shared" si="12"/>
        <v>13.744444444444444</v>
      </c>
    </row>
    <row r="60" spans="1:20">
      <c r="A60" s="14" t="s">
        <v>60</v>
      </c>
      <c r="B60" s="128"/>
      <c r="C60" s="128"/>
      <c r="D60" s="128"/>
      <c r="E60" s="128"/>
      <c r="F60" s="128"/>
      <c r="G60" s="6">
        <v>11.7</v>
      </c>
      <c r="H60" s="91">
        <v>14.1</v>
      </c>
      <c r="I60" s="91">
        <v>12.3</v>
      </c>
      <c r="J60" s="6">
        <v>12.4</v>
      </c>
      <c r="K60">
        <v>14.1</v>
      </c>
      <c r="L60" s="6">
        <v>11.7</v>
      </c>
      <c r="M60" s="6">
        <v>13.3</v>
      </c>
      <c r="N60" s="6">
        <v>14.8</v>
      </c>
      <c r="O60" s="6">
        <v>12.13</v>
      </c>
      <c r="P60" s="68">
        <f t="shared" si="9"/>
        <v>3.1000000000000014</v>
      </c>
      <c r="Q60" s="9">
        <f t="shared" si="10"/>
        <v>1.1571708795352762</v>
      </c>
      <c r="R60" s="9">
        <f t="shared" si="11"/>
        <v>12.947777777777777</v>
      </c>
      <c r="S60" s="71">
        <v>0.8</v>
      </c>
      <c r="T60" s="73">
        <f t="shared" si="12"/>
        <v>13.747777777777777</v>
      </c>
    </row>
    <row r="61" spans="1:20">
      <c r="A61" s="14" t="s">
        <v>61</v>
      </c>
      <c r="B61" s="128"/>
      <c r="C61" s="128"/>
      <c r="D61" s="128"/>
      <c r="E61" s="128"/>
      <c r="F61" s="128"/>
      <c r="G61" s="6">
        <v>11.8</v>
      </c>
      <c r="H61" s="91">
        <v>14.2</v>
      </c>
      <c r="I61" s="91">
        <v>12.2</v>
      </c>
      <c r="J61" s="6">
        <v>12.6</v>
      </c>
      <c r="K61">
        <v>14.1</v>
      </c>
      <c r="L61" s="6">
        <v>11.9</v>
      </c>
      <c r="M61" s="6">
        <v>13.3</v>
      </c>
      <c r="N61" s="6">
        <v>14.8</v>
      </c>
      <c r="O61" s="6">
        <v>12.14</v>
      </c>
      <c r="P61" s="68">
        <f t="shared" si="9"/>
        <v>3</v>
      </c>
      <c r="Q61" s="9">
        <f t="shared" si="10"/>
        <v>1.1274652002513326</v>
      </c>
      <c r="R61" s="9">
        <f t="shared" si="11"/>
        <v>13.004444444444445</v>
      </c>
      <c r="S61" s="72">
        <v>0.8</v>
      </c>
      <c r="T61" s="73">
        <f t="shared" si="12"/>
        <v>13.804444444444446</v>
      </c>
    </row>
    <row r="62" spans="1:20">
      <c r="A62" s="14" t="s">
        <v>62</v>
      </c>
      <c r="B62" s="128"/>
      <c r="C62" s="128"/>
      <c r="D62" s="128"/>
      <c r="E62" s="128"/>
      <c r="F62" s="128"/>
      <c r="G62" s="6">
        <v>11.8</v>
      </c>
      <c r="H62" s="91">
        <v>14.3</v>
      </c>
      <c r="I62" s="91">
        <v>12.1</v>
      </c>
      <c r="J62" s="6">
        <v>12.4</v>
      </c>
      <c r="K62">
        <v>14.3</v>
      </c>
      <c r="L62" s="6">
        <v>11.8</v>
      </c>
      <c r="M62" s="6">
        <v>13.3</v>
      </c>
      <c r="N62" s="6">
        <v>14.9</v>
      </c>
      <c r="O62" s="6">
        <v>12.13</v>
      </c>
      <c r="P62" s="68">
        <f t="shared" si="9"/>
        <v>3.0999999999999996</v>
      </c>
      <c r="Q62" s="9">
        <f t="shared" si="10"/>
        <v>1.2189544700274904</v>
      </c>
      <c r="R62" s="9">
        <f t="shared" si="11"/>
        <v>13.003333333333334</v>
      </c>
      <c r="S62" s="71">
        <v>0.8</v>
      </c>
      <c r="T62" s="73">
        <f t="shared" si="12"/>
        <v>13.803333333333335</v>
      </c>
    </row>
    <row r="63" spans="1:20">
      <c r="A63" s="14" t="s">
        <v>63</v>
      </c>
      <c r="B63" s="128"/>
      <c r="C63" s="128"/>
      <c r="D63" s="128"/>
      <c r="E63" s="128"/>
      <c r="F63" s="128"/>
      <c r="G63" s="6">
        <v>11.8</v>
      </c>
      <c r="H63" s="91">
        <v>14.2</v>
      </c>
      <c r="I63" s="91">
        <v>12.1</v>
      </c>
      <c r="J63" s="6">
        <v>12.5</v>
      </c>
      <c r="K63">
        <v>14.3</v>
      </c>
      <c r="L63" s="6">
        <v>11.8</v>
      </c>
      <c r="M63" s="6">
        <v>13.3</v>
      </c>
      <c r="N63" s="6">
        <v>14.8</v>
      </c>
      <c r="O63" s="6">
        <v>12.51</v>
      </c>
      <c r="P63" s="68">
        <f t="shared" si="9"/>
        <v>3</v>
      </c>
      <c r="Q63" s="9">
        <f t="shared" si="10"/>
        <v>1.1526828608848914</v>
      </c>
      <c r="R63" s="9">
        <f t="shared" si="11"/>
        <v>13.034444444444444</v>
      </c>
      <c r="S63" s="72">
        <v>0.8</v>
      </c>
      <c r="T63" s="73">
        <f t="shared" si="12"/>
        <v>13.834444444444445</v>
      </c>
    </row>
    <row r="64" spans="1:20">
      <c r="A64" s="14" t="s">
        <v>64</v>
      </c>
      <c r="B64" s="128"/>
      <c r="C64" s="128"/>
      <c r="D64" s="128"/>
      <c r="E64" s="128"/>
      <c r="F64" s="128"/>
      <c r="G64" s="6">
        <v>12</v>
      </c>
      <c r="H64" s="91">
        <v>14.3</v>
      </c>
      <c r="I64" s="91">
        <v>12.2</v>
      </c>
      <c r="J64" s="6">
        <v>12.7</v>
      </c>
      <c r="K64">
        <v>14.3</v>
      </c>
      <c r="L64" s="6">
        <v>12</v>
      </c>
      <c r="M64" s="6">
        <v>13.3</v>
      </c>
      <c r="N64" s="6">
        <v>14.8</v>
      </c>
      <c r="O64" s="6">
        <v>12.41</v>
      </c>
      <c r="P64" s="68">
        <f t="shared" si="9"/>
        <v>2.8000000000000007</v>
      </c>
      <c r="Q64" s="9">
        <f t="shared" si="10"/>
        <v>1.0997019798311019</v>
      </c>
      <c r="R64" s="9">
        <f t="shared" si="11"/>
        <v>13.112222222222222</v>
      </c>
      <c r="S64" s="71">
        <v>0.8</v>
      </c>
      <c r="T64" s="73">
        <f t="shared" si="12"/>
        <v>13.912222222222223</v>
      </c>
    </row>
    <row r="65" spans="1:20">
      <c r="A65" s="15" t="s">
        <v>65</v>
      </c>
      <c r="B65" s="129"/>
      <c r="C65" s="129"/>
      <c r="D65" s="129"/>
      <c r="E65" s="129"/>
      <c r="F65" s="129"/>
      <c r="G65" s="6">
        <v>12.1</v>
      </c>
      <c r="H65" s="91">
        <v>14.4</v>
      </c>
      <c r="I65" s="91">
        <v>12.1</v>
      </c>
      <c r="J65" s="6">
        <v>12.7</v>
      </c>
      <c r="K65">
        <v>14.4</v>
      </c>
      <c r="L65" s="6">
        <v>12.1</v>
      </c>
      <c r="M65" s="6">
        <v>13.4</v>
      </c>
      <c r="N65" s="35">
        <v>14.9</v>
      </c>
      <c r="O65" s="6">
        <v>12.36</v>
      </c>
      <c r="P65" s="69">
        <f t="shared" si="9"/>
        <v>2.8000000000000007</v>
      </c>
      <c r="Q65" s="9">
        <f t="shared" si="10"/>
        <v>1.1392297592867056</v>
      </c>
      <c r="R65" s="9">
        <f t="shared" si="11"/>
        <v>13.162222222222223</v>
      </c>
      <c r="S65" s="72">
        <v>0.8</v>
      </c>
      <c r="T65" s="73">
        <f t="shared" si="12"/>
        <v>13.962222222222223</v>
      </c>
    </row>
    <row r="69" spans="1:20">
      <c r="A69" s="63" t="s">
        <v>93</v>
      </c>
    </row>
    <row r="71" spans="1:20" ht="48">
      <c r="A71" s="3" t="s">
        <v>25</v>
      </c>
      <c r="B71" s="3" t="s">
        <v>26</v>
      </c>
      <c r="C71" s="131" t="s">
        <v>50</v>
      </c>
      <c r="D71" s="132"/>
      <c r="E71" s="11" t="s">
        <v>28</v>
      </c>
      <c r="F71" s="11" t="s">
        <v>29</v>
      </c>
      <c r="G71" s="3" t="s">
        <v>3</v>
      </c>
      <c r="H71" s="3" t="s">
        <v>14</v>
      </c>
      <c r="I71" s="3" t="s">
        <v>15</v>
      </c>
      <c r="J71" s="3" t="s">
        <v>16</v>
      </c>
      <c r="K71" s="3" t="s">
        <v>17</v>
      </c>
      <c r="L71" s="3" t="s">
        <v>18</v>
      </c>
      <c r="M71" s="3" t="s">
        <v>19</v>
      </c>
      <c r="N71" s="3" t="s">
        <v>20</v>
      </c>
      <c r="O71" s="3" t="s">
        <v>21</v>
      </c>
      <c r="P71" s="8" t="s">
        <v>22</v>
      </c>
      <c r="Q71" s="8" t="s">
        <v>23</v>
      </c>
      <c r="R71" s="8" t="s">
        <v>24</v>
      </c>
      <c r="S71" s="10" t="s">
        <v>47</v>
      </c>
      <c r="T71" s="10" t="s">
        <v>9</v>
      </c>
    </row>
    <row r="72" spans="1:20">
      <c r="A72" s="12" t="s">
        <v>54</v>
      </c>
      <c r="B72" s="127" t="s">
        <v>55</v>
      </c>
      <c r="C72" s="127" t="s">
        <v>56</v>
      </c>
      <c r="D72" s="127"/>
      <c r="E72" s="127" t="s">
        <v>36</v>
      </c>
      <c r="F72" s="127">
        <v>70</v>
      </c>
      <c r="G72" s="6"/>
      <c r="H72" s="6">
        <v>16</v>
      </c>
      <c r="I72" s="6"/>
      <c r="J72" s="6">
        <v>13.8</v>
      </c>
      <c r="K72" s="6">
        <v>16</v>
      </c>
      <c r="L72" s="6"/>
      <c r="M72" s="6"/>
      <c r="N72" s="6">
        <v>14.6</v>
      </c>
      <c r="O72" s="6"/>
      <c r="P72" s="68">
        <f xml:space="preserve"> MAX(G72:O72)-MIN(G72:O72)</f>
        <v>2.1999999999999993</v>
      </c>
      <c r="Q72" s="9">
        <f>_xlfn.STDEV.S(G72:O72)</f>
        <v>1.0893423092245458</v>
      </c>
      <c r="R72" s="9">
        <f>AVERAGE(G72:O72)</f>
        <v>15.1</v>
      </c>
      <c r="S72" s="71">
        <v>0.8</v>
      </c>
      <c r="T72" s="73">
        <f>R72+S72</f>
        <v>15.9</v>
      </c>
    </row>
    <row r="73" spans="1:20">
      <c r="A73" s="13" t="s">
        <v>57</v>
      </c>
      <c r="B73" s="128"/>
      <c r="C73" s="128"/>
      <c r="D73" s="128"/>
      <c r="E73" s="128"/>
      <c r="F73" s="128"/>
      <c r="G73" s="6"/>
      <c r="H73" s="6">
        <v>16.100000000000001</v>
      </c>
      <c r="I73" s="6"/>
      <c r="J73" s="6">
        <v>14.1</v>
      </c>
      <c r="K73" s="6">
        <v>16.100000000000001</v>
      </c>
      <c r="L73" s="6"/>
      <c r="M73" s="6"/>
      <c r="N73" s="6">
        <v>14.5</v>
      </c>
      <c r="O73" s="6"/>
      <c r="P73" s="68">
        <f t="shared" ref="P73:P81" si="13" xml:space="preserve"> MAX(G73:O73)-MIN(G73:O73)</f>
        <v>2.0000000000000018</v>
      </c>
      <c r="Q73" s="9">
        <f t="shared" ref="Q73:Q81" si="14">_xlfn.STDEV.S(G73:O73)</f>
        <v>1.0519822558706342</v>
      </c>
      <c r="R73" s="9">
        <f t="shared" ref="R73:R81" si="15">AVERAGE(G73:O73)</f>
        <v>15.200000000000001</v>
      </c>
      <c r="S73" s="72">
        <v>0.8</v>
      </c>
      <c r="T73" s="73">
        <f>R73+S73</f>
        <v>16</v>
      </c>
    </row>
    <row r="74" spans="1:20">
      <c r="A74" s="13" t="s">
        <v>58</v>
      </c>
      <c r="B74" s="128"/>
      <c r="C74" s="128"/>
      <c r="D74" s="128"/>
      <c r="E74" s="128"/>
      <c r="F74" s="128"/>
      <c r="G74" s="6"/>
      <c r="H74" s="6">
        <v>16.100000000000001</v>
      </c>
      <c r="I74" s="6"/>
      <c r="J74" s="6">
        <v>14.1</v>
      </c>
      <c r="K74" s="6">
        <v>16</v>
      </c>
      <c r="L74" s="6"/>
      <c r="M74" s="6"/>
      <c r="N74" s="6">
        <v>14.7</v>
      </c>
      <c r="O74" s="6"/>
      <c r="P74" s="68">
        <f t="shared" si="13"/>
        <v>2.0000000000000018</v>
      </c>
      <c r="Q74" s="9">
        <f t="shared" si="14"/>
        <v>0.98446262837482468</v>
      </c>
      <c r="R74" s="9">
        <f t="shared" si="15"/>
        <v>15.225000000000001</v>
      </c>
      <c r="S74" s="71">
        <v>0.8</v>
      </c>
      <c r="T74" s="73">
        <f t="shared" ref="T74:T81" si="16">R74+S74</f>
        <v>16.025000000000002</v>
      </c>
    </row>
    <row r="75" spans="1:20">
      <c r="A75" s="14" t="s">
        <v>59</v>
      </c>
      <c r="B75" s="128"/>
      <c r="C75" s="128"/>
      <c r="D75" s="128"/>
      <c r="E75" s="128"/>
      <c r="F75" s="128"/>
      <c r="G75" s="6"/>
      <c r="H75" s="6">
        <v>16.100000000000001</v>
      </c>
      <c r="I75" s="6"/>
      <c r="J75" s="6">
        <v>14.4</v>
      </c>
      <c r="K75" s="6">
        <v>16</v>
      </c>
      <c r="L75" s="6"/>
      <c r="M75" s="6"/>
      <c r="N75" s="6">
        <v>14.7</v>
      </c>
      <c r="O75" s="6"/>
      <c r="P75" s="68">
        <f t="shared" si="13"/>
        <v>1.7000000000000011</v>
      </c>
      <c r="Q75" s="9">
        <f t="shared" si="14"/>
        <v>0.87559503577091358</v>
      </c>
      <c r="R75" s="9">
        <f t="shared" si="15"/>
        <v>15.3</v>
      </c>
      <c r="S75" s="72">
        <v>0.8</v>
      </c>
      <c r="T75" s="73">
        <f t="shared" si="16"/>
        <v>16.100000000000001</v>
      </c>
    </row>
    <row r="76" spans="1:20">
      <c r="A76" s="14" t="s">
        <v>60</v>
      </c>
      <c r="B76" s="128"/>
      <c r="C76" s="128"/>
      <c r="D76" s="128"/>
      <c r="E76" s="128"/>
      <c r="F76" s="128"/>
      <c r="G76" s="6"/>
      <c r="H76" s="6">
        <v>16.100000000000001</v>
      </c>
      <c r="I76" s="6"/>
      <c r="J76" s="6">
        <v>14.2</v>
      </c>
      <c r="K76" s="6">
        <v>16.100000000000001</v>
      </c>
      <c r="L76" s="6"/>
      <c r="M76" s="6"/>
      <c r="N76" s="6">
        <v>14.8</v>
      </c>
      <c r="O76" s="6"/>
      <c r="P76" s="68">
        <f t="shared" si="13"/>
        <v>1.9000000000000021</v>
      </c>
      <c r="Q76" s="9">
        <f t="shared" si="14"/>
        <v>0.95568474578876428</v>
      </c>
      <c r="R76" s="9">
        <f t="shared" si="15"/>
        <v>15.3</v>
      </c>
      <c r="S76" s="71">
        <v>0.8</v>
      </c>
      <c r="T76" s="73">
        <f t="shared" si="16"/>
        <v>16.100000000000001</v>
      </c>
    </row>
    <row r="77" spans="1:20">
      <c r="A77" s="14" t="s">
        <v>61</v>
      </c>
      <c r="B77" s="128"/>
      <c r="C77" s="128"/>
      <c r="D77" s="128"/>
      <c r="E77" s="128"/>
      <c r="F77" s="128"/>
      <c r="G77" s="6"/>
      <c r="H77" s="6">
        <v>16.2</v>
      </c>
      <c r="I77" s="6"/>
      <c r="J77" s="6">
        <v>14.3</v>
      </c>
      <c r="K77" s="6">
        <v>16.100000000000001</v>
      </c>
      <c r="L77" s="6"/>
      <c r="M77" s="6"/>
      <c r="N77" s="6">
        <v>14.8</v>
      </c>
      <c r="O77" s="6"/>
      <c r="P77" s="68">
        <f t="shared" si="13"/>
        <v>1.8999999999999986</v>
      </c>
      <c r="Q77" s="9">
        <f t="shared" si="14"/>
        <v>0.94692484742278582</v>
      </c>
      <c r="R77" s="9">
        <f t="shared" si="15"/>
        <v>15.350000000000001</v>
      </c>
      <c r="S77" s="72">
        <v>0.8</v>
      </c>
      <c r="T77" s="73">
        <f t="shared" si="16"/>
        <v>16.150000000000002</v>
      </c>
    </row>
    <row r="78" spans="1:20">
      <c r="A78" s="14" t="s">
        <v>62</v>
      </c>
      <c r="B78" s="128"/>
      <c r="C78" s="128"/>
      <c r="D78" s="128"/>
      <c r="E78" s="128"/>
      <c r="F78" s="128"/>
      <c r="G78" s="6"/>
      <c r="H78" s="6">
        <v>16.3</v>
      </c>
      <c r="I78" s="6"/>
      <c r="J78" s="6">
        <v>13.9</v>
      </c>
      <c r="K78" s="6">
        <v>16.2</v>
      </c>
      <c r="L78" s="6"/>
      <c r="M78" s="6"/>
      <c r="N78" s="6">
        <v>14.8</v>
      </c>
      <c r="O78" s="6"/>
      <c r="P78" s="68">
        <f t="shared" si="13"/>
        <v>2.4000000000000004</v>
      </c>
      <c r="Q78" s="9">
        <f t="shared" si="14"/>
        <v>1.1575836902790222</v>
      </c>
      <c r="R78" s="9">
        <f t="shared" si="15"/>
        <v>15.3</v>
      </c>
      <c r="S78" s="71">
        <v>0.8</v>
      </c>
      <c r="T78" s="73">
        <f t="shared" si="16"/>
        <v>16.100000000000001</v>
      </c>
    </row>
    <row r="79" spans="1:20">
      <c r="A79" s="14" t="s">
        <v>63</v>
      </c>
      <c r="B79" s="128"/>
      <c r="C79" s="128"/>
      <c r="D79" s="128"/>
      <c r="E79" s="128"/>
      <c r="F79" s="128"/>
      <c r="G79" s="6"/>
      <c r="H79" s="6">
        <v>16.2</v>
      </c>
      <c r="I79" s="6"/>
      <c r="J79" s="6">
        <v>14.3</v>
      </c>
      <c r="K79" s="6">
        <v>16.2</v>
      </c>
      <c r="L79" s="6"/>
      <c r="M79" s="6"/>
      <c r="N79" s="6">
        <v>14.8</v>
      </c>
      <c r="O79" s="6"/>
      <c r="P79" s="68">
        <f t="shared" si="13"/>
        <v>1.8999999999999986</v>
      </c>
      <c r="Q79" s="9">
        <f t="shared" si="14"/>
        <v>0.97425184971169798</v>
      </c>
      <c r="R79" s="9">
        <f t="shared" si="15"/>
        <v>15.375</v>
      </c>
      <c r="S79" s="72">
        <v>0.8</v>
      </c>
      <c r="T79" s="73">
        <f t="shared" si="16"/>
        <v>16.175000000000001</v>
      </c>
    </row>
    <row r="80" spans="1:20">
      <c r="A80" s="14" t="s">
        <v>64</v>
      </c>
      <c r="B80" s="128"/>
      <c r="C80" s="128"/>
      <c r="D80" s="128"/>
      <c r="E80" s="128"/>
      <c r="F80" s="128"/>
      <c r="G80" s="6"/>
      <c r="H80" s="6">
        <v>16.3</v>
      </c>
      <c r="I80" s="6"/>
      <c r="J80" s="6">
        <v>14.4</v>
      </c>
      <c r="K80" s="6">
        <v>16.3</v>
      </c>
      <c r="L80" s="6"/>
      <c r="M80" s="6"/>
      <c r="N80" s="6">
        <v>14.9</v>
      </c>
      <c r="O80" s="6"/>
      <c r="P80" s="68">
        <f t="shared" si="13"/>
        <v>1.9000000000000004</v>
      </c>
      <c r="Q80" s="9">
        <f t="shared" si="14"/>
        <v>0.97425184971169909</v>
      </c>
      <c r="R80" s="9">
        <f t="shared" si="15"/>
        <v>15.475</v>
      </c>
      <c r="S80" s="71">
        <v>0.8</v>
      </c>
      <c r="T80" s="73">
        <f t="shared" si="16"/>
        <v>16.274999999999999</v>
      </c>
    </row>
    <row r="81" spans="1:20">
      <c r="A81" s="15" t="s">
        <v>65</v>
      </c>
      <c r="B81" s="129"/>
      <c r="C81" s="129"/>
      <c r="D81" s="129"/>
      <c r="E81" s="129"/>
      <c r="F81" s="129"/>
      <c r="G81" s="6"/>
      <c r="H81" s="6">
        <v>16.399999999999999</v>
      </c>
      <c r="I81" s="6"/>
      <c r="J81" s="6">
        <v>14.5</v>
      </c>
      <c r="K81" s="6">
        <v>16.5</v>
      </c>
      <c r="L81" s="6"/>
      <c r="M81" s="6"/>
      <c r="N81" s="35">
        <v>14.9</v>
      </c>
      <c r="O81" s="6"/>
      <c r="P81" s="69">
        <f t="shared" si="13"/>
        <v>2</v>
      </c>
      <c r="Q81" s="9">
        <f t="shared" si="14"/>
        <v>1.024288370853963</v>
      </c>
      <c r="R81" s="9">
        <f t="shared" si="15"/>
        <v>15.574999999999999</v>
      </c>
      <c r="S81" s="72">
        <v>0.8</v>
      </c>
      <c r="T81" s="73">
        <f t="shared" si="16"/>
        <v>16.375</v>
      </c>
    </row>
    <row r="85" spans="1:20">
      <c r="A85" s="63" t="s">
        <v>92</v>
      </c>
    </row>
    <row r="87" spans="1:20" ht="48">
      <c r="A87" s="3" t="s">
        <v>25</v>
      </c>
      <c r="B87" s="3" t="s">
        <v>26</v>
      </c>
      <c r="C87" s="131" t="s">
        <v>50</v>
      </c>
      <c r="D87" s="132"/>
      <c r="E87" s="11" t="s">
        <v>28</v>
      </c>
      <c r="F87" s="11" t="s">
        <v>29</v>
      </c>
      <c r="G87" s="3" t="s">
        <v>3</v>
      </c>
      <c r="H87" s="3" t="s">
        <v>14</v>
      </c>
      <c r="I87" s="3" t="s">
        <v>15</v>
      </c>
      <c r="J87" s="3" t="s">
        <v>16</v>
      </c>
      <c r="K87" s="3" t="s">
        <v>17</v>
      </c>
      <c r="L87" s="3" t="s">
        <v>18</v>
      </c>
      <c r="M87" s="3" t="s">
        <v>19</v>
      </c>
      <c r="N87" s="3" t="s">
        <v>20</v>
      </c>
      <c r="O87" s="3" t="s">
        <v>21</v>
      </c>
      <c r="P87" s="8" t="s">
        <v>22</v>
      </c>
      <c r="Q87" s="8" t="s">
        <v>23</v>
      </c>
      <c r="R87" s="8" t="s">
        <v>24</v>
      </c>
      <c r="S87" s="10" t="s">
        <v>47</v>
      </c>
      <c r="T87" s="10" t="s">
        <v>9</v>
      </c>
    </row>
    <row r="88" spans="1:20">
      <c r="A88" s="12" t="s">
        <v>54</v>
      </c>
      <c r="B88" s="127" t="s">
        <v>66</v>
      </c>
      <c r="C88" s="130" t="s">
        <v>67</v>
      </c>
      <c r="D88" s="127"/>
      <c r="E88" s="127" t="s">
        <v>43</v>
      </c>
      <c r="F88" s="127">
        <v>70</v>
      </c>
      <c r="G88" s="6">
        <v>21.1</v>
      </c>
      <c r="H88" s="91">
        <v>22.6</v>
      </c>
      <c r="I88" s="91">
        <v>22.1</v>
      </c>
      <c r="J88" s="6">
        <v>19.600000000000001</v>
      </c>
      <c r="K88" s="6">
        <v>22.6</v>
      </c>
      <c r="L88" s="6">
        <v>21.1</v>
      </c>
      <c r="M88" s="6">
        <v>21.2</v>
      </c>
      <c r="N88" s="6">
        <v>23</v>
      </c>
      <c r="O88" s="6">
        <v>23</v>
      </c>
      <c r="P88" s="68">
        <f>MAX(G88:O88)-MIN(G88:O88)</f>
        <v>3.3999999999999986</v>
      </c>
      <c r="Q88" s="70">
        <f>_xlfn.STDEV.S(G88:O88)</f>
        <v>1.1417579038969297</v>
      </c>
      <c r="R88" s="9">
        <f>AVERAGE(G88:O88)</f>
        <v>21.81111111111111</v>
      </c>
      <c r="S88" s="71">
        <v>0.8</v>
      </c>
      <c r="T88" s="73">
        <f>R88+S88</f>
        <v>22.611111111111111</v>
      </c>
    </row>
    <row r="89" spans="1:20">
      <c r="A89" s="13" t="s">
        <v>57</v>
      </c>
      <c r="B89" s="128"/>
      <c r="C89" s="128"/>
      <c r="D89" s="128"/>
      <c r="E89" s="128"/>
      <c r="F89" s="128"/>
      <c r="G89" s="6">
        <v>21.1</v>
      </c>
      <c r="H89" s="91">
        <v>22.9</v>
      </c>
      <c r="I89" s="91">
        <v>21.4</v>
      </c>
      <c r="J89" s="6">
        <v>19.8</v>
      </c>
      <c r="K89" s="6">
        <v>22.8</v>
      </c>
      <c r="L89" s="6">
        <v>21.1</v>
      </c>
      <c r="M89" s="6">
        <v>21.8</v>
      </c>
      <c r="N89" s="6">
        <v>22.9</v>
      </c>
      <c r="O89" s="6">
        <v>23</v>
      </c>
      <c r="P89" s="68">
        <f t="shared" ref="P89:P97" si="17">MAX(G89:O89)-MIN(G89:O89)</f>
        <v>3.1999999999999993</v>
      </c>
      <c r="Q89" s="70">
        <f t="shared" ref="Q89:Q97" si="18">_xlfn.STDEV.S(G89:O89)</f>
        <v>1.1157956802210691</v>
      </c>
      <c r="R89" s="9">
        <f t="shared" ref="R89" si="19">AVERAGE(G89:O89)</f>
        <v>21.866666666666667</v>
      </c>
      <c r="S89" s="72">
        <v>0.8</v>
      </c>
      <c r="T89" s="73">
        <f>R89+S89</f>
        <v>22.666666666666668</v>
      </c>
    </row>
    <row r="90" spans="1:20">
      <c r="A90" s="13" t="s">
        <v>58</v>
      </c>
      <c r="B90" s="128"/>
      <c r="C90" s="128"/>
      <c r="D90" s="128"/>
      <c r="E90" s="128"/>
      <c r="F90" s="128"/>
      <c r="G90" s="6">
        <v>21.5</v>
      </c>
      <c r="H90" s="91">
        <v>23.2</v>
      </c>
      <c r="I90" s="91">
        <v>21.8</v>
      </c>
      <c r="J90" s="6">
        <v>20.100000000000001</v>
      </c>
      <c r="K90" s="6">
        <v>23.2</v>
      </c>
      <c r="L90" s="6">
        <v>21.5</v>
      </c>
      <c r="M90" s="6">
        <v>22.5</v>
      </c>
      <c r="N90" s="6">
        <v>22.9</v>
      </c>
      <c r="O90" s="85">
        <v>23.9</v>
      </c>
      <c r="P90" s="68">
        <f t="shared" si="17"/>
        <v>3.7999999999999972</v>
      </c>
      <c r="Q90" s="70">
        <f t="shared" si="18"/>
        <v>1.1698765366956929</v>
      </c>
      <c r="R90" s="9">
        <f>AVERAGE(G90:O90)</f>
        <v>22.288888888888891</v>
      </c>
      <c r="S90" s="71">
        <v>0.8</v>
      </c>
      <c r="T90" s="73">
        <f t="shared" ref="T90:T97" si="20">R90+S90</f>
        <v>23.088888888888892</v>
      </c>
    </row>
    <row r="91" spans="1:20">
      <c r="A91" s="14" t="s">
        <v>59</v>
      </c>
      <c r="B91" s="128"/>
      <c r="C91" s="128"/>
      <c r="D91" s="128"/>
      <c r="E91" s="128"/>
      <c r="F91" s="128"/>
      <c r="G91" s="6">
        <v>21.7</v>
      </c>
      <c r="H91" s="91">
        <v>23.7</v>
      </c>
      <c r="I91" s="91">
        <v>22.2</v>
      </c>
      <c r="J91" s="6">
        <v>20.6</v>
      </c>
      <c r="K91" s="6">
        <v>23.5</v>
      </c>
      <c r="L91" s="6">
        <v>21.7</v>
      </c>
      <c r="M91" s="6">
        <v>22.8</v>
      </c>
      <c r="N91" s="6">
        <v>22.8</v>
      </c>
      <c r="O91" s="85">
        <v>24.3</v>
      </c>
      <c r="P91" s="68">
        <f t="shared" si="17"/>
        <v>3.6999999999999993</v>
      </c>
      <c r="Q91" s="70">
        <f t="shared" si="18"/>
        <v>1.1602202855971409</v>
      </c>
      <c r="R91" s="9">
        <f t="shared" ref="R91:R97" si="21">AVERAGE(G91:O91)</f>
        <v>22.588888888888889</v>
      </c>
      <c r="S91" s="72">
        <v>0.8</v>
      </c>
      <c r="T91" s="73">
        <f t="shared" si="20"/>
        <v>23.388888888888889</v>
      </c>
    </row>
    <row r="92" spans="1:20">
      <c r="A92" s="14" t="s">
        <v>60</v>
      </c>
      <c r="B92" s="128"/>
      <c r="C92" s="128"/>
      <c r="D92" s="128"/>
      <c r="E92" s="128"/>
      <c r="F92" s="128"/>
      <c r="G92" s="6">
        <v>21.8</v>
      </c>
      <c r="H92" s="91">
        <v>23.9</v>
      </c>
      <c r="I92" s="91">
        <v>22.3</v>
      </c>
      <c r="J92" s="6">
        <v>20.6</v>
      </c>
      <c r="K92" s="6">
        <v>23.4</v>
      </c>
      <c r="L92" s="6">
        <v>21.8</v>
      </c>
      <c r="M92" s="6">
        <v>22</v>
      </c>
      <c r="N92" s="6">
        <v>23</v>
      </c>
      <c r="O92" s="85">
        <v>24.2</v>
      </c>
      <c r="P92" s="68">
        <f t="shared" si="17"/>
        <v>3.5999999999999979</v>
      </c>
      <c r="Q92" s="70">
        <f t="shared" si="18"/>
        <v>1.1598611027954062</v>
      </c>
      <c r="R92" s="9">
        <f t="shared" si="21"/>
        <v>22.555555555555557</v>
      </c>
      <c r="S92" s="71">
        <v>0.8</v>
      </c>
      <c r="T92" s="73">
        <f t="shared" si="20"/>
        <v>23.355555555555558</v>
      </c>
    </row>
    <row r="93" spans="1:20">
      <c r="A93" s="14" t="s">
        <v>61</v>
      </c>
      <c r="B93" s="128"/>
      <c r="C93" s="128"/>
      <c r="D93" s="128"/>
      <c r="E93" s="128"/>
      <c r="F93" s="128"/>
      <c r="G93" s="6">
        <v>22.3</v>
      </c>
      <c r="H93" s="91">
        <v>23.1</v>
      </c>
      <c r="I93" s="91">
        <v>22.3</v>
      </c>
      <c r="J93" s="6">
        <v>20.8</v>
      </c>
      <c r="K93" s="6">
        <v>23.9</v>
      </c>
      <c r="L93" s="6">
        <v>22.3</v>
      </c>
      <c r="M93" s="6">
        <v>23.1</v>
      </c>
      <c r="N93" s="6">
        <v>22.9</v>
      </c>
      <c r="O93" s="85">
        <v>24.4</v>
      </c>
      <c r="P93" s="68">
        <f t="shared" si="17"/>
        <v>3.5999999999999979</v>
      </c>
      <c r="Q93" s="70">
        <f t="shared" si="18"/>
        <v>1.0433652817259684</v>
      </c>
      <c r="R93" s="9">
        <f t="shared" si="21"/>
        <v>22.788888888888891</v>
      </c>
      <c r="S93" s="72">
        <v>0.8</v>
      </c>
      <c r="T93" s="73">
        <f t="shared" si="20"/>
        <v>23.588888888888892</v>
      </c>
    </row>
    <row r="94" spans="1:20">
      <c r="A94" s="14" t="s">
        <v>62</v>
      </c>
      <c r="B94" s="128"/>
      <c r="C94" s="128"/>
      <c r="D94" s="128"/>
      <c r="E94" s="128"/>
      <c r="F94" s="128"/>
      <c r="G94" s="6">
        <v>22.3</v>
      </c>
      <c r="H94" s="91">
        <v>24.3</v>
      </c>
      <c r="I94" s="91">
        <v>22.6</v>
      </c>
      <c r="J94" s="6">
        <v>20.8</v>
      </c>
      <c r="K94" s="6">
        <v>24.1</v>
      </c>
      <c r="L94" s="6">
        <v>22.3</v>
      </c>
      <c r="M94" s="6">
        <v>22.9</v>
      </c>
      <c r="N94" s="6">
        <v>23.1</v>
      </c>
      <c r="O94" s="85">
        <v>24.5</v>
      </c>
      <c r="P94" s="68">
        <f t="shared" si="17"/>
        <v>3.6999999999999993</v>
      </c>
      <c r="Q94" s="70">
        <f t="shared" si="18"/>
        <v>1.1805130711309855</v>
      </c>
      <c r="R94" s="9">
        <f t="shared" si="21"/>
        <v>22.988888888888891</v>
      </c>
      <c r="S94" s="71">
        <v>0.8</v>
      </c>
      <c r="T94" s="73">
        <f t="shared" si="20"/>
        <v>23.788888888888891</v>
      </c>
    </row>
    <row r="95" spans="1:20">
      <c r="A95" s="14" t="s">
        <v>63</v>
      </c>
      <c r="B95" s="128"/>
      <c r="C95" s="128"/>
      <c r="D95" s="128"/>
      <c r="E95" s="128"/>
      <c r="F95" s="128"/>
      <c r="G95" s="6">
        <v>22.8</v>
      </c>
      <c r="H95" s="91">
        <v>24.4</v>
      </c>
      <c r="I95" s="91">
        <v>22.9</v>
      </c>
      <c r="J95" s="6">
        <v>21.2</v>
      </c>
      <c r="K95" s="6">
        <v>24.5</v>
      </c>
      <c r="L95" s="6">
        <v>22.8</v>
      </c>
      <c r="M95" s="6">
        <v>23.1</v>
      </c>
      <c r="N95" s="6">
        <v>23.2</v>
      </c>
      <c r="O95" s="85">
        <v>24.8</v>
      </c>
      <c r="P95" s="68">
        <f t="shared" si="17"/>
        <v>3.6000000000000014</v>
      </c>
      <c r="Q95" s="70">
        <f t="shared" si="18"/>
        <v>1.1191514642799696</v>
      </c>
      <c r="R95" s="9">
        <f t="shared" si="21"/>
        <v>23.299999999999997</v>
      </c>
      <c r="S95" s="72">
        <v>0.8</v>
      </c>
      <c r="T95" s="73">
        <f t="shared" si="20"/>
        <v>24.099999999999998</v>
      </c>
    </row>
    <row r="96" spans="1:20">
      <c r="A96" s="14" t="s">
        <v>64</v>
      </c>
      <c r="B96" s="128"/>
      <c r="C96" s="128"/>
      <c r="D96" s="128"/>
      <c r="E96" s="128"/>
      <c r="F96" s="128"/>
      <c r="G96" s="6">
        <v>22.8</v>
      </c>
      <c r="H96" s="91"/>
      <c r="I96" s="91">
        <v>22.7</v>
      </c>
      <c r="J96" s="6">
        <v>21.2</v>
      </c>
      <c r="K96" s="6">
        <v>24.5</v>
      </c>
      <c r="L96" s="6">
        <v>22.8</v>
      </c>
      <c r="M96" s="6">
        <v>23.1</v>
      </c>
      <c r="N96" s="6">
        <v>23.2</v>
      </c>
      <c r="O96" s="85">
        <v>24.9</v>
      </c>
      <c r="P96" s="68">
        <f t="shared" si="17"/>
        <v>3.6999999999999993</v>
      </c>
      <c r="Q96" s="70">
        <f t="shared" si="18"/>
        <v>1.1426785574754981</v>
      </c>
      <c r="R96" s="9">
        <f t="shared" si="21"/>
        <v>23.15</v>
      </c>
      <c r="S96" s="71">
        <v>0.8</v>
      </c>
      <c r="T96" s="73">
        <f t="shared" si="20"/>
        <v>23.95</v>
      </c>
    </row>
    <row r="97" spans="1:20">
      <c r="A97" s="15" t="s">
        <v>65</v>
      </c>
      <c r="B97" s="129"/>
      <c r="C97" s="129"/>
      <c r="D97" s="129"/>
      <c r="E97" s="129"/>
      <c r="F97" s="129"/>
      <c r="G97" s="6">
        <v>22.6</v>
      </c>
      <c r="H97" s="91">
        <v>24.4</v>
      </c>
      <c r="I97" s="91">
        <v>22.6</v>
      </c>
      <c r="J97" s="6">
        <v>20.9</v>
      </c>
      <c r="K97" s="6">
        <v>24.1</v>
      </c>
      <c r="L97" s="6">
        <v>22.6</v>
      </c>
      <c r="M97" s="6">
        <v>23</v>
      </c>
      <c r="N97" s="6">
        <v>23.3</v>
      </c>
      <c r="O97" s="85">
        <v>24.9</v>
      </c>
      <c r="P97" s="69">
        <f t="shared" si="17"/>
        <v>4</v>
      </c>
      <c r="Q97" s="70">
        <f t="shared" si="18"/>
        <v>1.2011568497818166</v>
      </c>
      <c r="R97" s="9">
        <f t="shared" si="21"/>
        <v>23.155555555555555</v>
      </c>
      <c r="S97" s="72">
        <v>0.8</v>
      </c>
      <c r="T97" s="73">
        <f t="shared" si="20"/>
        <v>23.955555555555556</v>
      </c>
    </row>
  </sheetData>
  <mergeCells count="30">
    <mergeCell ref="C71:D71"/>
    <mergeCell ref="B72:B81"/>
    <mergeCell ref="C72:D81"/>
    <mergeCell ref="E72:E81"/>
    <mergeCell ref="F72:F81"/>
    <mergeCell ref="C87:D87"/>
    <mergeCell ref="B88:B97"/>
    <mergeCell ref="C88:D97"/>
    <mergeCell ref="E88:E97"/>
    <mergeCell ref="F88:F97"/>
    <mergeCell ref="C5:D5"/>
    <mergeCell ref="C37:D37"/>
    <mergeCell ref="B6:B15"/>
    <mergeCell ref="B38:B47"/>
    <mergeCell ref="E6:E15"/>
    <mergeCell ref="E38:E47"/>
    <mergeCell ref="C21:D21"/>
    <mergeCell ref="B22:B31"/>
    <mergeCell ref="C22:D31"/>
    <mergeCell ref="E22:E31"/>
    <mergeCell ref="B56:B65"/>
    <mergeCell ref="C56:D65"/>
    <mergeCell ref="E56:E65"/>
    <mergeCell ref="F56:F65"/>
    <mergeCell ref="F6:F15"/>
    <mergeCell ref="F38:F47"/>
    <mergeCell ref="C6:D15"/>
    <mergeCell ref="C38:D47"/>
    <mergeCell ref="C55:D55"/>
    <mergeCell ref="F22:F31"/>
  </mergeCells>
  <phoneticPr fontId="13" type="noConversion"/>
  <conditionalFormatting sqref="P6:P15">
    <cfRule type="cellIs" dxfId="9" priority="7" operator="greaterThan">
      <formula>2.5</formula>
    </cfRule>
  </conditionalFormatting>
  <conditionalFormatting sqref="P22:P31">
    <cfRule type="cellIs" dxfId="8" priority="2" operator="greaterThan">
      <formula>2.5</formula>
    </cfRule>
  </conditionalFormatting>
  <conditionalFormatting sqref="P38:P47">
    <cfRule type="cellIs" dxfId="7" priority="6" operator="greaterThan">
      <formula>2.5</formula>
    </cfRule>
  </conditionalFormatting>
  <conditionalFormatting sqref="P56:P65">
    <cfRule type="cellIs" dxfId="6" priority="4" operator="greaterThan">
      <formula>2.5</formula>
    </cfRule>
  </conditionalFormatting>
  <conditionalFormatting sqref="P72:P81">
    <cfRule type="cellIs" dxfId="5" priority="1" operator="greaterThan">
      <formula>2.5</formula>
    </cfRule>
  </conditionalFormatting>
  <conditionalFormatting sqref="P88:P97">
    <cfRule type="cellIs" dxfId="4" priority="3" operator="greaterThan">
      <formula>2.5</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3:T109"/>
  <sheetViews>
    <sheetView topLeftCell="A74" zoomScaleNormal="100" workbookViewId="0">
      <selection activeCell="I95" sqref="I95"/>
    </sheetView>
  </sheetViews>
  <sheetFormatPr defaultColWidth="9" defaultRowHeight="14.5"/>
  <cols>
    <col min="1" max="1" width="13" customWidth="1"/>
    <col min="2" max="2" width="12.1796875" customWidth="1"/>
    <col min="5" max="5" width="12.1796875" customWidth="1"/>
    <col min="20" max="20" width="12" customWidth="1"/>
  </cols>
  <sheetData>
    <row r="3" spans="1:18">
      <c r="A3" s="63" t="s">
        <v>96</v>
      </c>
    </row>
    <row r="5" spans="1:18" ht="48">
      <c r="A5" s="1" t="s">
        <v>68</v>
      </c>
      <c r="B5" s="1" t="s">
        <v>26</v>
      </c>
      <c r="C5" s="136" t="s">
        <v>50</v>
      </c>
      <c r="D5" s="137"/>
      <c r="E5" s="2" t="s">
        <v>28</v>
      </c>
      <c r="F5" s="2" t="s">
        <v>29</v>
      </c>
      <c r="G5" s="3" t="s">
        <v>3</v>
      </c>
      <c r="H5" s="3" t="s">
        <v>14</v>
      </c>
      <c r="I5" s="3" t="s">
        <v>15</v>
      </c>
      <c r="J5" s="3" t="s">
        <v>16</v>
      </c>
      <c r="K5" s="3" t="s">
        <v>17</v>
      </c>
      <c r="L5" s="3" t="s">
        <v>18</v>
      </c>
      <c r="M5" s="3" t="s">
        <v>19</v>
      </c>
      <c r="N5" s="3" t="s">
        <v>20</v>
      </c>
      <c r="O5" s="3" t="s">
        <v>21</v>
      </c>
      <c r="P5" s="8" t="s">
        <v>22</v>
      </c>
      <c r="Q5" s="8" t="s">
        <v>23</v>
      </c>
      <c r="R5" s="8" t="s">
        <v>24</v>
      </c>
    </row>
    <row r="6" spans="1:18">
      <c r="A6" s="4" t="s">
        <v>69</v>
      </c>
      <c r="B6" s="127" t="s">
        <v>55</v>
      </c>
      <c r="C6" s="127" t="s">
        <v>56</v>
      </c>
      <c r="D6" s="127"/>
      <c r="E6" s="127" t="s">
        <v>36</v>
      </c>
      <c r="F6" s="133">
        <v>70</v>
      </c>
      <c r="G6" s="81">
        <v>9</v>
      </c>
      <c r="H6" s="6">
        <v>11</v>
      </c>
      <c r="I6" s="6">
        <v>9.8000000000000007</v>
      </c>
      <c r="J6" s="6">
        <v>10</v>
      </c>
      <c r="K6" s="6">
        <v>11.4</v>
      </c>
      <c r="L6" s="6">
        <v>9</v>
      </c>
      <c r="M6" s="6">
        <v>9.5</v>
      </c>
      <c r="N6" s="6">
        <v>11.2</v>
      </c>
      <c r="O6" s="6">
        <v>9.9700000000000006</v>
      </c>
      <c r="P6" s="61">
        <f>MAX(G6:O6)-MIN(G6:O6)</f>
        <v>2.4000000000000004</v>
      </c>
      <c r="Q6" s="9">
        <f>_xlfn.STDEV.S(G6:O6)</f>
        <v>0.90876289536930366</v>
      </c>
      <c r="R6" s="9">
        <f>AVERAGE(G6:O6)</f>
        <v>10.096666666666666</v>
      </c>
    </row>
    <row r="7" spans="1:18">
      <c r="A7" s="4" t="s">
        <v>70</v>
      </c>
      <c r="B7" s="128"/>
      <c r="C7" s="128"/>
      <c r="D7" s="128"/>
      <c r="E7" s="128"/>
      <c r="F7" s="134"/>
      <c r="G7" s="81" t="s">
        <v>104</v>
      </c>
      <c r="H7" s="6">
        <v>11</v>
      </c>
      <c r="I7" s="6">
        <v>9.6999999999999993</v>
      </c>
      <c r="J7" s="6">
        <v>10.3</v>
      </c>
      <c r="K7" s="6">
        <v>11.6</v>
      </c>
      <c r="L7" s="6">
        <v>9.3000000000000007</v>
      </c>
      <c r="M7" s="6">
        <v>10.4</v>
      </c>
      <c r="N7" s="6">
        <v>11.2</v>
      </c>
      <c r="O7" s="6">
        <v>10.52</v>
      </c>
      <c r="P7" s="61">
        <f t="shared" ref="P7:P17" si="0">MAX(G7:O7)-MIN(G7:O7)</f>
        <v>2.2999999999999989</v>
      </c>
      <c r="Q7" s="9">
        <f t="shared" ref="Q7:Q17" si="1">_xlfn.STDEV.S(G7:O7)</f>
        <v>0.76348355768617737</v>
      </c>
      <c r="R7" s="9">
        <f t="shared" ref="R7:R17" si="2">AVERAGE(G7:O7)</f>
        <v>10.5025</v>
      </c>
    </row>
    <row r="8" spans="1:18">
      <c r="A8" s="4" t="s">
        <v>71</v>
      </c>
      <c r="B8" s="128"/>
      <c r="C8" s="128"/>
      <c r="D8" s="128"/>
      <c r="E8" s="128"/>
      <c r="F8" s="134"/>
      <c r="G8" s="81" t="s">
        <v>104</v>
      </c>
      <c r="H8" s="6">
        <v>11.2</v>
      </c>
      <c r="I8" s="6">
        <v>9.9</v>
      </c>
      <c r="J8" s="6">
        <v>10.3</v>
      </c>
      <c r="K8" s="6">
        <v>11.6</v>
      </c>
      <c r="L8" s="6">
        <v>9.3000000000000007</v>
      </c>
      <c r="M8" s="6">
        <v>10.3</v>
      </c>
      <c r="N8" s="6">
        <v>11.2</v>
      </c>
      <c r="O8" s="6">
        <v>10.7</v>
      </c>
      <c r="P8" s="61">
        <f t="shared" si="0"/>
        <v>2.2999999999999989</v>
      </c>
      <c r="Q8" s="9">
        <f t="shared" si="1"/>
        <v>0.76333385319175429</v>
      </c>
      <c r="R8" s="9">
        <f t="shared" si="2"/>
        <v>10.5625</v>
      </c>
    </row>
    <row r="9" spans="1:18">
      <c r="A9" s="4" t="s">
        <v>72</v>
      </c>
      <c r="B9" s="128"/>
      <c r="C9" s="128"/>
      <c r="D9" s="128"/>
      <c r="E9" s="128"/>
      <c r="F9" s="134"/>
      <c r="G9" s="81" t="s">
        <v>104</v>
      </c>
      <c r="H9" s="6">
        <v>11.1</v>
      </c>
      <c r="I9" s="6">
        <v>10</v>
      </c>
      <c r="J9" s="6">
        <v>10.3</v>
      </c>
      <c r="K9" s="6">
        <v>11.6</v>
      </c>
      <c r="L9" s="6">
        <v>9.3000000000000007</v>
      </c>
      <c r="M9" s="6">
        <v>10.5</v>
      </c>
      <c r="N9" s="6">
        <v>11.3</v>
      </c>
      <c r="O9" s="6">
        <v>10.65</v>
      </c>
      <c r="P9" s="61">
        <f t="shared" si="0"/>
        <v>2.2999999999999989</v>
      </c>
      <c r="Q9" s="9">
        <f t="shared" si="1"/>
        <v>0.74567203629630996</v>
      </c>
      <c r="R9" s="9">
        <f t="shared" si="2"/>
        <v>10.59375</v>
      </c>
    </row>
    <row r="10" spans="1:18">
      <c r="A10" s="4" t="s">
        <v>73</v>
      </c>
      <c r="B10" s="128"/>
      <c r="C10" s="128"/>
      <c r="D10" s="128"/>
      <c r="E10" s="128"/>
      <c r="F10" s="134"/>
      <c r="G10" s="81" t="s">
        <v>105</v>
      </c>
      <c r="H10" s="6">
        <v>11.2</v>
      </c>
      <c r="I10" s="6">
        <v>9.9</v>
      </c>
      <c r="J10" s="6">
        <v>10.4</v>
      </c>
      <c r="K10" s="6">
        <v>11.6</v>
      </c>
      <c r="L10" s="6">
        <v>9.4</v>
      </c>
      <c r="M10" s="6">
        <v>10.6</v>
      </c>
      <c r="N10" s="6">
        <v>11.3</v>
      </c>
      <c r="O10" s="6">
        <v>10.71</v>
      </c>
      <c r="P10" s="61">
        <f t="shared" si="0"/>
        <v>2.1999999999999993</v>
      </c>
      <c r="Q10" s="9">
        <f t="shared" si="1"/>
        <v>0.73873323041155081</v>
      </c>
      <c r="R10" s="9">
        <f t="shared" si="2"/>
        <v>10.638750000000002</v>
      </c>
    </row>
    <row r="11" spans="1:18">
      <c r="A11" s="4" t="s">
        <v>74</v>
      </c>
      <c r="B11" s="128"/>
      <c r="C11" s="128"/>
      <c r="D11" s="128"/>
      <c r="E11" s="128"/>
      <c r="F11" s="134"/>
      <c r="G11" s="81" t="s">
        <v>105</v>
      </c>
      <c r="H11" s="6">
        <v>11.3</v>
      </c>
      <c r="I11" s="6">
        <v>9.6999999999999993</v>
      </c>
      <c r="J11" s="6">
        <v>10.3</v>
      </c>
      <c r="K11" s="6">
        <v>11.7</v>
      </c>
      <c r="L11" s="6">
        <v>9.4</v>
      </c>
      <c r="M11" s="6">
        <v>10.6</v>
      </c>
      <c r="N11" s="6">
        <v>11.2</v>
      </c>
      <c r="O11" s="6">
        <v>10.61</v>
      </c>
      <c r="P11" s="61">
        <f t="shared" si="0"/>
        <v>2.2999999999999989</v>
      </c>
      <c r="Q11" s="9">
        <f t="shared" si="1"/>
        <v>0.79283285033569872</v>
      </c>
      <c r="R11" s="9">
        <f t="shared" si="2"/>
        <v>10.60125</v>
      </c>
    </row>
    <row r="12" spans="1:18">
      <c r="A12" s="4" t="s">
        <v>75</v>
      </c>
      <c r="B12" s="128"/>
      <c r="C12" s="128"/>
      <c r="D12" s="128"/>
      <c r="E12" s="128"/>
      <c r="F12" s="134"/>
      <c r="G12" s="81" t="s">
        <v>106</v>
      </c>
      <c r="H12" s="6">
        <v>11.2</v>
      </c>
      <c r="I12" s="6">
        <v>9.9</v>
      </c>
      <c r="J12" s="6">
        <v>10.7</v>
      </c>
      <c r="K12" s="6">
        <v>11.6</v>
      </c>
      <c r="L12" s="65">
        <v>9.6</v>
      </c>
      <c r="M12" s="6">
        <v>10.5</v>
      </c>
      <c r="N12" s="6">
        <v>11.1</v>
      </c>
      <c r="O12" s="6">
        <v>10.92</v>
      </c>
      <c r="P12" s="61">
        <f t="shared" si="0"/>
        <v>2</v>
      </c>
      <c r="Q12" s="9">
        <f t="shared" si="1"/>
        <v>0.67162914937167073</v>
      </c>
      <c r="R12" s="9">
        <f t="shared" si="2"/>
        <v>10.69</v>
      </c>
    </row>
    <row r="13" spans="1:18">
      <c r="A13" s="4" t="s">
        <v>76</v>
      </c>
      <c r="B13" s="128"/>
      <c r="C13" s="128"/>
      <c r="D13" s="128"/>
      <c r="E13" s="128"/>
      <c r="F13" s="134"/>
      <c r="G13" s="81" t="s">
        <v>107</v>
      </c>
      <c r="H13" s="6">
        <v>11.2</v>
      </c>
      <c r="I13" s="6">
        <v>10</v>
      </c>
      <c r="J13" s="6">
        <v>10.5</v>
      </c>
      <c r="K13" s="6">
        <v>11.8</v>
      </c>
      <c r="L13" s="6">
        <v>9.5</v>
      </c>
      <c r="M13" s="6">
        <v>10.7</v>
      </c>
      <c r="N13" s="6">
        <v>11.3</v>
      </c>
      <c r="O13" s="6">
        <v>10.73</v>
      </c>
      <c r="P13" s="61">
        <f t="shared" si="0"/>
        <v>2.3000000000000007</v>
      </c>
      <c r="Q13" s="9">
        <f t="shared" si="1"/>
        <v>0.73570058933159588</v>
      </c>
      <c r="R13" s="9">
        <f t="shared" si="2"/>
        <v>10.71625</v>
      </c>
    </row>
    <row r="14" spans="1:18">
      <c r="A14" s="4" t="s">
        <v>77</v>
      </c>
      <c r="B14" s="128"/>
      <c r="C14" s="128"/>
      <c r="D14" s="128"/>
      <c r="E14" s="128"/>
      <c r="F14" s="134"/>
      <c r="G14" s="81" t="s">
        <v>107</v>
      </c>
      <c r="H14" s="6">
        <v>11.3</v>
      </c>
      <c r="I14" s="6">
        <v>10.1</v>
      </c>
      <c r="J14" s="6">
        <v>10.4</v>
      </c>
      <c r="K14" s="6">
        <v>11.8</v>
      </c>
      <c r="L14" s="6">
        <v>9.5</v>
      </c>
      <c r="M14" s="6">
        <v>10.7</v>
      </c>
      <c r="N14" s="6">
        <v>11.4</v>
      </c>
      <c r="O14" s="6">
        <v>11.05</v>
      </c>
      <c r="P14" s="61">
        <f t="shared" si="0"/>
        <v>2.3000000000000007</v>
      </c>
      <c r="Q14" s="9">
        <f t="shared" si="1"/>
        <v>0.75778695649144812</v>
      </c>
      <c r="R14" s="9">
        <f t="shared" si="2"/>
        <v>10.78125</v>
      </c>
    </row>
    <row r="15" spans="1:18">
      <c r="A15" s="4" t="s">
        <v>78</v>
      </c>
      <c r="B15" s="128"/>
      <c r="C15" s="128"/>
      <c r="D15" s="128"/>
      <c r="E15" s="128"/>
      <c r="F15" s="134"/>
      <c r="G15" s="81">
        <v>10</v>
      </c>
      <c r="H15" s="91">
        <v>11.4</v>
      </c>
      <c r="I15" s="6">
        <v>10.199999999999999</v>
      </c>
      <c r="J15" s="6">
        <v>11.1</v>
      </c>
      <c r="K15" s="6">
        <v>11.8</v>
      </c>
      <c r="L15" s="6">
        <v>10</v>
      </c>
      <c r="M15" s="6">
        <v>10.7</v>
      </c>
      <c r="N15" s="6">
        <v>11.5</v>
      </c>
      <c r="O15" s="6">
        <v>11.03</v>
      </c>
      <c r="P15" s="61">
        <f t="shared" si="0"/>
        <v>1.8000000000000007</v>
      </c>
      <c r="Q15" s="9">
        <f t="shared" si="1"/>
        <v>0.67190855859343801</v>
      </c>
      <c r="R15" s="9">
        <f t="shared" si="2"/>
        <v>10.85888888888889</v>
      </c>
    </row>
    <row r="16" spans="1:18">
      <c r="A16" s="4" t="s">
        <v>79</v>
      </c>
      <c r="B16" s="128"/>
      <c r="C16" s="128"/>
      <c r="D16" s="128"/>
      <c r="E16" s="128"/>
      <c r="F16" s="134"/>
      <c r="G16" s="81" t="s">
        <v>108</v>
      </c>
      <c r="H16" s="91">
        <v>11.5</v>
      </c>
      <c r="I16" s="6">
        <v>10.1</v>
      </c>
      <c r="J16" s="6">
        <v>10.8</v>
      </c>
      <c r="K16" s="6">
        <v>12.1</v>
      </c>
      <c r="L16" s="6">
        <v>9.6999999999999993</v>
      </c>
      <c r="M16" s="6">
        <v>10.8</v>
      </c>
      <c r="N16" s="6">
        <v>11.6</v>
      </c>
      <c r="O16" s="6">
        <v>10.97</v>
      </c>
      <c r="P16" s="61">
        <f t="shared" si="0"/>
        <v>2.4000000000000004</v>
      </c>
      <c r="Q16" s="9">
        <f t="shared" si="1"/>
        <v>0.79082122776624697</v>
      </c>
      <c r="R16" s="9">
        <f t="shared" si="2"/>
        <v>10.946249999999999</v>
      </c>
    </row>
    <row r="17" spans="1:18">
      <c r="A17" s="4" t="s">
        <v>80</v>
      </c>
      <c r="B17" s="129"/>
      <c r="C17" s="129"/>
      <c r="D17" s="129"/>
      <c r="E17" s="129"/>
      <c r="F17" s="135"/>
      <c r="G17" s="81" t="s">
        <v>109</v>
      </c>
      <c r="H17" s="91">
        <v>11.4</v>
      </c>
      <c r="I17" s="6">
        <v>10.199999999999999</v>
      </c>
      <c r="J17" s="6">
        <v>11</v>
      </c>
      <c r="K17" s="6">
        <v>12.1</v>
      </c>
      <c r="L17" s="6">
        <v>9.8000000000000007</v>
      </c>
      <c r="M17" s="6">
        <v>10.7</v>
      </c>
      <c r="N17" s="6">
        <v>11.7</v>
      </c>
      <c r="O17" s="6">
        <v>11.25</v>
      </c>
      <c r="P17" s="62">
        <f t="shared" si="0"/>
        <v>2.2999999999999989</v>
      </c>
      <c r="Q17" s="9">
        <f t="shared" si="1"/>
        <v>0.76435663889873495</v>
      </c>
      <c r="R17" s="9">
        <f t="shared" si="2"/>
        <v>11.018750000000001</v>
      </c>
    </row>
    <row r="18" spans="1:18">
      <c r="A18" s="75"/>
      <c r="B18" s="7"/>
      <c r="C18" s="7"/>
      <c r="D18" s="7"/>
      <c r="E18" s="7"/>
      <c r="F18" s="7"/>
      <c r="P18" s="76"/>
      <c r="Q18" s="77"/>
      <c r="R18" s="77"/>
    </row>
    <row r="19" spans="1:18">
      <c r="A19" s="75"/>
      <c r="B19" s="7"/>
      <c r="C19" s="7"/>
      <c r="D19" s="7"/>
      <c r="E19" s="7"/>
      <c r="F19" s="7"/>
      <c r="P19" s="76"/>
      <c r="Q19" s="77"/>
      <c r="R19" s="77"/>
    </row>
    <row r="20" spans="1:18">
      <c r="A20" s="75"/>
      <c r="B20" s="7"/>
      <c r="C20" s="7"/>
      <c r="D20" s="7"/>
      <c r="E20" s="7"/>
      <c r="F20" s="7"/>
      <c r="P20" s="76"/>
      <c r="Q20" s="77"/>
      <c r="R20" s="77"/>
    </row>
    <row r="21" spans="1:18">
      <c r="A21" s="63" t="s">
        <v>97</v>
      </c>
    </row>
    <row r="23" spans="1:18" ht="48">
      <c r="A23" s="1" t="s">
        <v>68</v>
      </c>
      <c r="B23" s="1" t="s">
        <v>26</v>
      </c>
      <c r="C23" s="136" t="s">
        <v>50</v>
      </c>
      <c r="D23" s="137"/>
      <c r="E23" s="2" t="s">
        <v>28</v>
      </c>
      <c r="F23" s="2" t="s">
        <v>29</v>
      </c>
      <c r="G23" s="3" t="s">
        <v>3</v>
      </c>
      <c r="H23" s="3" t="s">
        <v>14</v>
      </c>
      <c r="I23" s="3" t="s">
        <v>15</v>
      </c>
      <c r="J23" s="3" t="s">
        <v>16</v>
      </c>
      <c r="K23" s="3" t="s">
        <v>17</v>
      </c>
      <c r="L23" s="3" t="s">
        <v>18</v>
      </c>
      <c r="M23" s="3" t="s">
        <v>19</v>
      </c>
      <c r="N23" s="3" t="s">
        <v>20</v>
      </c>
      <c r="O23" s="3" t="s">
        <v>21</v>
      </c>
      <c r="P23" s="8" t="s">
        <v>22</v>
      </c>
      <c r="Q23" s="8" t="s">
        <v>23</v>
      </c>
      <c r="R23" s="8" t="s">
        <v>24</v>
      </c>
    </row>
    <row r="24" spans="1:18">
      <c r="A24" s="4" t="s">
        <v>69</v>
      </c>
      <c r="B24" s="127" t="s">
        <v>55</v>
      </c>
      <c r="C24" s="127" t="s">
        <v>56</v>
      </c>
      <c r="D24" s="127"/>
      <c r="E24" s="127" t="s">
        <v>36</v>
      </c>
      <c r="F24" s="133">
        <v>70</v>
      </c>
      <c r="G24" s="5"/>
      <c r="H24" s="6">
        <v>13</v>
      </c>
      <c r="I24" s="6"/>
      <c r="J24" s="6">
        <v>12.3</v>
      </c>
      <c r="K24" s="6">
        <v>13.9</v>
      </c>
      <c r="L24" s="6"/>
      <c r="M24" s="6"/>
      <c r="N24" s="6">
        <v>12.1</v>
      </c>
      <c r="O24" s="6"/>
      <c r="P24" s="61">
        <f>MAX(G24:O24)-MIN(G24:O24)</f>
        <v>1.8000000000000007</v>
      </c>
      <c r="Q24" s="9">
        <f>_xlfn.STDEV.S(G24:O24)</f>
        <v>0.81394102980498539</v>
      </c>
      <c r="R24" s="9">
        <f>AVERAGE(G24:O24)</f>
        <v>12.825000000000001</v>
      </c>
    </row>
    <row r="25" spans="1:18">
      <c r="A25" s="4" t="s">
        <v>70</v>
      </c>
      <c r="B25" s="128"/>
      <c r="C25" s="128"/>
      <c r="D25" s="128"/>
      <c r="E25" s="128"/>
      <c r="F25" s="134"/>
      <c r="G25" s="5"/>
      <c r="H25" s="6">
        <v>13</v>
      </c>
      <c r="I25" s="6"/>
      <c r="J25" s="6">
        <v>12.5</v>
      </c>
      <c r="K25" s="6">
        <v>13.9</v>
      </c>
      <c r="L25" s="6"/>
      <c r="M25" s="6"/>
      <c r="N25" s="6">
        <v>12</v>
      </c>
      <c r="O25" s="6"/>
      <c r="P25" s="61">
        <f t="shared" ref="P25:P29" si="3">MAX(G25:O25)-MIN(G25:O25)</f>
        <v>1.9000000000000004</v>
      </c>
      <c r="Q25" s="9">
        <f t="shared" ref="Q25:Q29" si="4">_xlfn.STDEV.S(G25:O25)</f>
        <v>0.81034971874288131</v>
      </c>
      <c r="R25" s="9">
        <f t="shared" ref="R25:R29" si="5">AVERAGE(G25:O25)</f>
        <v>12.85</v>
      </c>
    </row>
    <row r="26" spans="1:18">
      <c r="A26" s="4" t="s">
        <v>71</v>
      </c>
      <c r="B26" s="128"/>
      <c r="C26" s="128"/>
      <c r="D26" s="128"/>
      <c r="E26" s="128"/>
      <c r="F26" s="134"/>
      <c r="G26" s="5"/>
      <c r="H26" s="6">
        <v>13.2</v>
      </c>
      <c r="I26" s="6"/>
      <c r="J26" s="6">
        <v>12.5</v>
      </c>
      <c r="K26" s="6">
        <v>13.8</v>
      </c>
      <c r="L26" s="6"/>
      <c r="M26" s="6"/>
      <c r="N26" s="6">
        <v>12.2</v>
      </c>
      <c r="O26" s="6"/>
      <c r="P26" s="61">
        <f t="shared" si="3"/>
        <v>1.6000000000000014</v>
      </c>
      <c r="Q26" s="9">
        <f t="shared" si="4"/>
        <v>0.71821538088050851</v>
      </c>
      <c r="R26" s="9">
        <f t="shared" si="5"/>
        <v>12.925000000000001</v>
      </c>
    </row>
    <row r="27" spans="1:18">
      <c r="A27" s="4" t="s">
        <v>72</v>
      </c>
      <c r="B27" s="128"/>
      <c r="C27" s="128"/>
      <c r="D27" s="128"/>
      <c r="E27" s="128"/>
      <c r="F27" s="134"/>
      <c r="G27" s="5"/>
      <c r="H27" s="6">
        <v>13.1</v>
      </c>
      <c r="I27" s="6"/>
      <c r="J27" s="6">
        <v>12.5</v>
      </c>
      <c r="K27" s="6">
        <v>13.9</v>
      </c>
      <c r="L27" s="6"/>
      <c r="M27" s="6"/>
      <c r="N27" s="6">
        <v>12.2</v>
      </c>
      <c r="O27" s="6"/>
      <c r="P27" s="61">
        <f t="shared" si="3"/>
        <v>1.7000000000000011</v>
      </c>
      <c r="Q27" s="9">
        <f t="shared" si="4"/>
        <v>0.75000000000000033</v>
      </c>
      <c r="R27" s="9">
        <f t="shared" si="5"/>
        <v>12.925000000000001</v>
      </c>
    </row>
    <row r="28" spans="1:18">
      <c r="A28" s="4" t="s">
        <v>73</v>
      </c>
      <c r="B28" s="128"/>
      <c r="C28" s="128"/>
      <c r="D28" s="128"/>
      <c r="E28" s="128"/>
      <c r="F28" s="134"/>
      <c r="G28" s="5"/>
      <c r="H28" s="6">
        <v>13.2</v>
      </c>
      <c r="I28" s="6"/>
      <c r="J28" s="6">
        <v>12.6</v>
      </c>
      <c r="K28" s="6">
        <v>13.9</v>
      </c>
      <c r="L28" s="6"/>
      <c r="M28" s="6"/>
      <c r="N28" s="6">
        <v>12.3</v>
      </c>
      <c r="O28" s="6"/>
      <c r="P28" s="61">
        <f t="shared" si="3"/>
        <v>1.5999999999999996</v>
      </c>
      <c r="Q28" s="9">
        <f t="shared" si="4"/>
        <v>0.70710678118654746</v>
      </c>
      <c r="R28" s="9">
        <f t="shared" si="5"/>
        <v>13</v>
      </c>
    </row>
    <row r="29" spans="1:18">
      <c r="A29" s="4" t="s">
        <v>74</v>
      </c>
      <c r="B29" s="128"/>
      <c r="C29" s="128"/>
      <c r="D29" s="128"/>
      <c r="E29" s="128"/>
      <c r="F29" s="134"/>
      <c r="G29" s="5"/>
      <c r="H29" s="6">
        <v>13.3</v>
      </c>
      <c r="I29" s="6"/>
      <c r="J29" s="6">
        <v>12.6</v>
      </c>
      <c r="K29" s="6">
        <v>13.9</v>
      </c>
      <c r="L29" s="6"/>
      <c r="M29" s="6"/>
      <c r="N29" s="6">
        <v>12.3</v>
      </c>
      <c r="O29" s="6"/>
      <c r="P29" s="61">
        <f t="shared" si="3"/>
        <v>1.5999999999999996</v>
      </c>
      <c r="Q29" s="9">
        <f t="shared" si="4"/>
        <v>0.71821538088050818</v>
      </c>
      <c r="R29" s="9">
        <f t="shared" si="5"/>
        <v>13.024999999999999</v>
      </c>
    </row>
    <row r="30" spans="1:18">
      <c r="A30" s="4" t="s">
        <v>75</v>
      </c>
      <c r="B30" s="128"/>
      <c r="C30" s="128"/>
      <c r="D30" s="128"/>
      <c r="E30" s="128"/>
      <c r="F30" s="134"/>
      <c r="G30" s="5"/>
      <c r="H30" s="6">
        <v>13.2</v>
      </c>
      <c r="I30" s="6"/>
      <c r="J30" s="6">
        <v>12.8</v>
      </c>
      <c r="K30" s="6">
        <v>13.6</v>
      </c>
      <c r="L30" s="65"/>
      <c r="M30" s="6"/>
      <c r="N30" s="6">
        <v>12.2</v>
      </c>
      <c r="O30" s="6"/>
      <c r="P30" s="61">
        <f t="shared" ref="P30:P32" si="6">MAX(G30:O30)-MIN(G30:O30)</f>
        <v>1.4000000000000004</v>
      </c>
      <c r="Q30" s="9">
        <f t="shared" ref="Q30:Q32" si="7">_xlfn.STDEV.S(G30:O30)</f>
        <v>0.59721576223896389</v>
      </c>
      <c r="R30" s="9">
        <f t="shared" ref="R30:R32" si="8">AVERAGE(G30:O30)</f>
        <v>12.95</v>
      </c>
    </row>
    <row r="31" spans="1:18">
      <c r="A31" s="4" t="s">
        <v>76</v>
      </c>
      <c r="B31" s="128"/>
      <c r="C31" s="128"/>
      <c r="D31" s="128"/>
      <c r="E31" s="128"/>
      <c r="F31" s="134"/>
      <c r="G31" s="5"/>
      <c r="H31" s="6">
        <v>13.2</v>
      </c>
      <c r="I31" s="6"/>
      <c r="J31" s="6">
        <v>12.7</v>
      </c>
      <c r="K31" s="6">
        <v>13.9</v>
      </c>
      <c r="L31" s="6"/>
      <c r="M31" s="6"/>
      <c r="N31" s="6">
        <v>12.4</v>
      </c>
      <c r="O31" s="6"/>
      <c r="P31" s="61">
        <f t="shared" si="6"/>
        <v>1.5</v>
      </c>
      <c r="Q31" s="9">
        <f t="shared" si="7"/>
        <v>0.65574385243020017</v>
      </c>
      <c r="R31" s="9">
        <f t="shared" si="8"/>
        <v>13.049999999999999</v>
      </c>
    </row>
    <row r="32" spans="1:18">
      <c r="A32" s="4" t="s">
        <v>77</v>
      </c>
      <c r="B32" s="128"/>
      <c r="C32" s="128"/>
      <c r="D32" s="128"/>
      <c r="E32" s="128"/>
      <c r="F32" s="134"/>
      <c r="G32" s="5"/>
      <c r="H32" s="6">
        <v>13.3</v>
      </c>
      <c r="I32" s="6"/>
      <c r="J32" s="6">
        <v>12.5</v>
      </c>
      <c r="K32" s="6">
        <v>13.9</v>
      </c>
      <c r="L32" s="6"/>
      <c r="M32" s="6"/>
      <c r="N32" s="6">
        <v>12.3</v>
      </c>
      <c r="O32" s="6"/>
      <c r="P32" s="61">
        <f t="shared" si="6"/>
        <v>1.5999999999999996</v>
      </c>
      <c r="Q32" s="9">
        <f t="shared" si="7"/>
        <v>0.73936910042729453</v>
      </c>
      <c r="R32" s="9">
        <f t="shared" si="8"/>
        <v>13</v>
      </c>
    </row>
    <row r="33" spans="1:18">
      <c r="A33" s="4" t="s">
        <v>78</v>
      </c>
      <c r="B33" s="128"/>
      <c r="C33" s="128"/>
      <c r="D33" s="128"/>
      <c r="E33" s="128"/>
      <c r="F33" s="134"/>
      <c r="G33" s="5"/>
      <c r="H33" s="91">
        <v>13.4</v>
      </c>
      <c r="I33" s="6"/>
      <c r="J33" s="6">
        <v>13.2</v>
      </c>
      <c r="K33" s="6">
        <v>13.8</v>
      </c>
      <c r="L33" s="6"/>
      <c r="M33" s="6"/>
      <c r="N33" s="6">
        <v>12.4</v>
      </c>
      <c r="O33" s="6"/>
      <c r="P33" s="61">
        <f t="shared" ref="P33:P35" si="9">MAX(G33:O33)-MIN(G33:O33)</f>
        <v>1.4000000000000004</v>
      </c>
      <c r="Q33" s="9">
        <f t="shared" ref="Q33:Q35" si="10">_xlfn.STDEV.S(G33:O33)</f>
        <v>0.58878405775518994</v>
      </c>
      <c r="R33" s="9">
        <f t="shared" ref="R33:R35" si="11">AVERAGE(G33:O33)</f>
        <v>13.200000000000001</v>
      </c>
    </row>
    <row r="34" spans="1:18">
      <c r="A34" s="4" t="s">
        <v>79</v>
      </c>
      <c r="B34" s="128"/>
      <c r="C34" s="128"/>
      <c r="D34" s="128"/>
      <c r="E34" s="128"/>
      <c r="F34" s="134"/>
      <c r="G34" s="6"/>
      <c r="H34" s="91">
        <v>13.5</v>
      </c>
      <c r="I34" s="6"/>
      <c r="J34" s="6">
        <v>13</v>
      </c>
      <c r="K34" s="6">
        <v>14.4</v>
      </c>
      <c r="L34" s="6"/>
      <c r="M34" s="6"/>
      <c r="N34" s="6">
        <v>12.5</v>
      </c>
      <c r="O34" s="6"/>
      <c r="P34" s="61">
        <f t="shared" si="9"/>
        <v>1.9000000000000004</v>
      </c>
      <c r="Q34" s="9">
        <f t="shared" si="10"/>
        <v>0.81034971874288131</v>
      </c>
      <c r="R34" s="9">
        <f t="shared" si="11"/>
        <v>13.35</v>
      </c>
    </row>
    <row r="35" spans="1:18">
      <c r="A35" s="4" t="s">
        <v>80</v>
      </c>
      <c r="B35" s="129"/>
      <c r="C35" s="129"/>
      <c r="D35" s="129"/>
      <c r="E35" s="129"/>
      <c r="F35" s="135"/>
      <c r="G35" s="6"/>
      <c r="H35" s="91">
        <v>13.4</v>
      </c>
      <c r="I35" s="6"/>
      <c r="J35" s="6">
        <v>13.2</v>
      </c>
      <c r="K35" s="6">
        <v>14.2</v>
      </c>
      <c r="L35" s="6"/>
      <c r="M35" s="6"/>
      <c r="N35" s="6">
        <v>12.6</v>
      </c>
      <c r="O35" s="6"/>
      <c r="P35" s="62">
        <f t="shared" si="9"/>
        <v>1.5999999999999996</v>
      </c>
      <c r="Q35" s="9">
        <f t="shared" si="10"/>
        <v>0.66080758671996687</v>
      </c>
      <c r="R35" s="9">
        <f t="shared" si="11"/>
        <v>13.35</v>
      </c>
    </row>
    <row r="36" spans="1:18">
      <c r="A36" s="75"/>
      <c r="B36" s="7"/>
      <c r="C36" s="7"/>
      <c r="D36" s="7"/>
      <c r="E36" s="7"/>
      <c r="F36" s="7"/>
      <c r="P36" s="76"/>
      <c r="Q36" s="77"/>
      <c r="R36" s="77"/>
    </row>
    <row r="37" spans="1:18">
      <c r="A37" s="75"/>
      <c r="B37" s="7"/>
      <c r="C37" s="7"/>
      <c r="D37" s="7"/>
      <c r="E37" s="7"/>
      <c r="F37" s="7"/>
      <c r="P37" s="76"/>
      <c r="Q37" s="77"/>
      <c r="R37" s="77"/>
    </row>
    <row r="39" spans="1:18">
      <c r="A39" s="63" t="s">
        <v>88</v>
      </c>
    </row>
    <row r="41" spans="1:18" ht="48">
      <c r="A41" s="1" t="s">
        <v>68</v>
      </c>
      <c r="B41" s="1" t="s">
        <v>26</v>
      </c>
      <c r="C41" s="136" t="s">
        <v>50</v>
      </c>
      <c r="D41" s="137"/>
      <c r="E41" s="2" t="s">
        <v>28</v>
      </c>
      <c r="F41" s="2" t="s">
        <v>29</v>
      </c>
      <c r="G41" s="3" t="s">
        <v>3</v>
      </c>
      <c r="H41" s="3" t="s">
        <v>14</v>
      </c>
      <c r="I41" s="3" t="s">
        <v>15</v>
      </c>
      <c r="J41" s="3" t="s">
        <v>16</v>
      </c>
      <c r="K41" s="3" t="s">
        <v>17</v>
      </c>
      <c r="L41" s="3" t="s">
        <v>18</v>
      </c>
      <c r="M41" s="3" t="s">
        <v>19</v>
      </c>
      <c r="N41" s="3" t="s">
        <v>20</v>
      </c>
      <c r="O41" s="3" t="s">
        <v>21</v>
      </c>
      <c r="P41" s="8" t="s">
        <v>22</v>
      </c>
      <c r="Q41" s="8" t="s">
        <v>23</v>
      </c>
      <c r="R41" s="8" t="s">
        <v>24</v>
      </c>
    </row>
    <row r="42" spans="1:18">
      <c r="A42" s="4" t="s">
        <v>69</v>
      </c>
      <c r="B42" s="127" t="s">
        <v>66</v>
      </c>
      <c r="C42" s="130" t="s">
        <v>67</v>
      </c>
      <c r="D42" s="127"/>
      <c r="E42" s="127" t="s">
        <v>43</v>
      </c>
      <c r="F42" s="133">
        <v>70</v>
      </c>
      <c r="G42" s="82" t="s">
        <v>110</v>
      </c>
      <c r="H42" s="6">
        <v>20.8</v>
      </c>
      <c r="I42" s="6">
        <v>19.3</v>
      </c>
      <c r="J42" s="6">
        <v>18.399999999999999</v>
      </c>
      <c r="K42" s="6">
        <v>20.5</v>
      </c>
      <c r="L42" s="6">
        <v>18.899999999999999</v>
      </c>
      <c r="M42" s="6">
        <v>18.5</v>
      </c>
      <c r="N42" s="6">
        <v>20.8</v>
      </c>
      <c r="O42" s="6">
        <v>20.6</v>
      </c>
      <c r="P42" s="61">
        <f>MAX(G42:O42)-MIN(G42:O42)</f>
        <v>2.4000000000000021</v>
      </c>
      <c r="Q42" s="9">
        <f>_xlfn.STDEV.S(G42:O42)</f>
        <v>1.0552589391099374</v>
      </c>
      <c r="R42" s="9">
        <f>AVERAGE(G42:O42)</f>
        <v>19.725000000000001</v>
      </c>
    </row>
    <row r="43" spans="1:18">
      <c r="A43" s="4" t="s">
        <v>70</v>
      </c>
      <c r="B43" s="128"/>
      <c r="C43" s="128"/>
      <c r="D43" s="128"/>
      <c r="E43" s="128"/>
      <c r="F43" s="134"/>
      <c r="G43" s="82" t="s">
        <v>111</v>
      </c>
      <c r="H43" s="6">
        <v>20.3</v>
      </c>
      <c r="I43" s="6">
        <v>19.600000000000001</v>
      </c>
      <c r="J43" s="6">
        <v>18.3</v>
      </c>
      <c r="K43" s="6">
        <v>20.5</v>
      </c>
      <c r="L43" s="6">
        <v>18.7</v>
      </c>
      <c r="M43" s="6">
        <v>19.100000000000001</v>
      </c>
      <c r="N43" s="6">
        <v>20.6</v>
      </c>
      <c r="O43" s="6">
        <v>20.8</v>
      </c>
      <c r="P43" s="61">
        <f t="shared" ref="P43:P53" si="12">MAX(G43:O43)-MIN(G43:O43)</f>
        <v>2.5</v>
      </c>
      <c r="Q43" s="9">
        <f t="shared" ref="Q43:Q53" si="13">_xlfn.STDEV.S(G43:O43)</f>
        <v>0.95159640304370341</v>
      </c>
      <c r="R43" s="9">
        <f t="shared" ref="R43:R53" si="14">AVERAGE(G43:O43)</f>
        <v>19.737500000000001</v>
      </c>
    </row>
    <row r="44" spans="1:18">
      <c r="A44" s="4" t="s">
        <v>71</v>
      </c>
      <c r="B44" s="128"/>
      <c r="C44" s="128"/>
      <c r="D44" s="128"/>
      <c r="E44" s="128"/>
      <c r="F44" s="134"/>
      <c r="G44" s="82">
        <v>19.100000000000001</v>
      </c>
      <c r="H44" s="6">
        <v>20.7</v>
      </c>
      <c r="I44" s="6">
        <v>19.399999999999999</v>
      </c>
      <c r="J44" s="6">
        <v>18.7</v>
      </c>
      <c r="K44" s="6">
        <v>20.5</v>
      </c>
      <c r="L44" s="6">
        <v>19.100000000000001</v>
      </c>
      <c r="M44" s="6">
        <v>19.600000000000001</v>
      </c>
      <c r="N44" s="6">
        <v>20.7</v>
      </c>
      <c r="O44" s="6">
        <v>21</v>
      </c>
      <c r="P44" s="61">
        <f t="shared" si="12"/>
        <v>2.3000000000000007</v>
      </c>
      <c r="Q44" s="9">
        <f t="shared" si="13"/>
        <v>0.85877820186588316</v>
      </c>
      <c r="R44" s="9">
        <f t="shared" si="14"/>
        <v>19.866666666666664</v>
      </c>
    </row>
    <row r="45" spans="1:18">
      <c r="A45" s="4" t="s">
        <v>72</v>
      </c>
      <c r="B45" s="128"/>
      <c r="C45" s="128"/>
      <c r="D45" s="128"/>
      <c r="E45" s="128"/>
      <c r="F45" s="134"/>
      <c r="G45" s="82" t="s">
        <v>110</v>
      </c>
      <c r="H45" s="6">
        <v>20.5</v>
      </c>
      <c r="I45" s="6">
        <v>18.899999999999999</v>
      </c>
      <c r="J45" s="6">
        <v>18.7</v>
      </c>
      <c r="K45" s="6">
        <v>20.5</v>
      </c>
      <c r="L45" s="6">
        <v>18.899999999999999</v>
      </c>
      <c r="M45" s="6">
        <v>19.5</v>
      </c>
      <c r="N45" s="6">
        <v>20.6</v>
      </c>
      <c r="O45" s="6">
        <v>21.1</v>
      </c>
      <c r="P45" s="61">
        <f t="shared" si="12"/>
        <v>2.4000000000000021</v>
      </c>
      <c r="Q45" s="9">
        <f t="shared" si="13"/>
        <v>0.94254594431404715</v>
      </c>
      <c r="R45" s="9">
        <f t="shared" si="14"/>
        <v>19.837499999999999</v>
      </c>
    </row>
    <row r="46" spans="1:18">
      <c r="A46" s="4" t="s">
        <v>73</v>
      </c>
      <c r="B46" s="128"/>
      <c r="C46" s="128"/>
      <c r="D46" s="128"/>
      <c r="E46" s="128"/>
      <c r="F46" s="134"/>
      <c r="G46" s="82" t="s">
        <v>112</v>
      </c>
      <c r="H46" s="6">
        <v>20.399999999999999</v>
      </c>
      <c r="I46" s="6">
        <v>19.2</v>
      </c>
      <c r="J46" s="6">
        <v>18.7</v>
      </c>
      <c r="K46" s="6">
        <v>21</v>
      </c>
      <c r="L46" s="6">
        <v>18.8</v>
      </c>
      <c r="M46" s="6">
        <v>19.5</v>
      </c>
      <c r="N46" s="6">
        <v>20.7</v>
      </c>
      <c r="O46" s="6">
        <v>21.2</v>
      </c>
      <c r="P46" s="61">
        <f t="shared" si="12"/>
        <v>2.5</v>
      </c>
      <c r="Q46" s="9">
        <f t="shared" si="13"/>
        <v>1.0056092680559379</v>
      </c>
      <c r="R46" s="9">
        <f t="shared" si="14"/>
        <v>19.937499999999996</v>
      </c>
    </row>
    <row r="47" spans="1:18">
      <c r="A47" s="4" t="s">
        <v>74</v>
      </c>
      <c r="B47" s="128"/>
      <c r="C47" s="128"/>
      <c r="D47" s="128"/>
      <c r="E47" s="128"/>
      <c r="F47" s="134"/>
      <c r="G47" s="82" t="s">
        <v>113</v>
      </c>
      <c r="H47" s="6">
        <v>20.8</v>
      </c>
      <c r="I47" s="6">
        <v>19.2</v>
      </c>
      <c r="J47" s="6">
        <v>19.3</v>
      </c>
      <c r="K47" s="6">
        <v>21</v>
      </c>
      <c r="L47" s="6">
        <v>19.5</v>
      </c>
      <c r="M47" s="6">
        <v>19.600000000000001</v>
      </c>
      <c r="N47" s="6">
        <v>20.9</v>
      </c>
      <c r="O47" s="6">
        <v>21.7</v>
      </c>
      <c r="P47" s="61">
        <f t="shared" si="12"/>
        <v>2.5</v>
      </c>
      <c r="Q47" s="9">
        <f t="shared" si="13"/>
        <v>0.95468768266306381</v>
      </c>
      <c r="R47" s="9">
        <f t="shared" si="14"/>
        <v>20.25</v>
      </c>
    </row>
    <row r="48" spans="1:18">
      <c r="A48" s="4" t="s">
        <v>75</v>
      </c>
      <c r="B48" s="128"/>
      <c r="C48" s="128"/>
      <c r="D48" s="128"/>
      <c r="E48" s="128"/>
      <c r="F48" s="134"/>
      <c r="G48" s="82" t="s">
        <v>113</v>
      </c>
      <c r="H48" s="6">
        <v>20.6</v>
      </c>
      <c r="I48" s="91">
        <v>19</v>
      </c>
      <c r="J48" s="6">
        <v>18.899999999999999</v>
      </c>
      <c r="K48" s="6">
        <v>20.9</v>
      </c>
      <c r="L48" s="6">
        <v>19.5</v>
      </c>
      <c r="M48" s="6">
        <v>20.3</v>
      </c>
      <c r="N48" s="6">
        <v>20.8</v>
      </c>
      <c r="O48" s="6">
        <v>21.2</v>
      </c>
      <c r="P48" s="61">
        <f t="shared" si="12"/>
        <v>2.3000000000000007</v>
      </c>
      <c r="Q48" s="9">
        <f t="shared" si="13"/>
        <v>0.89602295888952721</v>
      </c>
      <c r="R48" s="9">
        <f t="shared" si="14"/>
        <v>20.149999999999999</v>
      </c>
    </row>
    <row r="49" spans="1:20">
      <c r="A49" s="4" t="s">
        <v>76</v>
      </c>
      <c r="B49" s="128"/>
      <c r="C49" s="128"/>
      <c r="D49" s="128"/>
      <c r="E49" s="128"/>
      <c r="F49" s="134"/>
      <c r="G49" s="82" t="s">
        <v>113</v>
      </c>
      <c r="H49" s="6">
        <v>20.8</v>
      </c>
      <c r="I49" s="91">
        <v>19.2</v>
      </c>
      <c r="J49" s="6">
        <v>18.8</v>
      </c>
      <c r="K49" s="6">
        <v>20.9</v>
      </c>
      <c r="L49" s="6">
        <v>19.5</v>
      </c>
      <c r="M49" s="6">
        <v>20.399999999999999</v>
      </c>
      <c r="N49" s="6">
        <v>20.7</v>
      </c>
      <c r="O49" s="85">
        <v>21.8</v>
      </c>
      <c r="P49" s="61">
        <f t="shared" si="12"/>
        <v>3</v>
      </c>
      <c r="Q49" s="9">
        <f t="shared" si="13"/>
        <v>1.0084464714174399</v>
      </c>
      <c r="R49" s="9">
        <f t="shared" si="14"/>
        <v>20.262499999999999</v>
      </c>
    </row>
    <row r="50" spans="1:20">
      <c r="A50" s="4" t="s">
        <v>77</v>
      </c>
      <c r="B50" s="128"/>
      <c r="C50" s="128"/>
      <c r="D50" s="128"/>
      <c r="E50" s="128"/>
      <c r="F50" s="134"/>
      <c r="G50" s="82">
        <v>20.100000000000001</v>
      </c>
      <c r="H50" s="6">
        <v>21.3</v>
      </c>
      <c r="I50" s="91">
        <v>19.3</v>
      </c>
      <c r="J50" s="6">
        <v>19.2</v>
      </c>
      <c r="K50" s="6">
        <v>21.5</v>
      </c>
      <c r="L50" s="66">
        <v>20.100000000000001</v>
      </c>
      <c r="M50" s="6">
        <v>20.7</v>
      </c>
      <c r="N50" s="6">
        <v>20.8</v>
      </c>
      <c r="O50" s="85">
        <v>22.2</v>
      </c>
      <c r="P50" s="61">
        <f t="shared" si="12"/>
        <v>3</v>
      </c>
      <c r="Q50" s="9">
        <f t="shared" si="13"/>
        <v>1.0034662148993578</v>
      </c>
      <c r="R50" s="9">
        <f t="shared" si="14"/>
        <v>20.577777777777776</v>
      </c>
    </row>
    <row r="51" spans="1:20">
      <c r="A51" s="4" t="s">
        <v>78</v>
      </c>
      <c r="B51" s="128"/>
      <c r="C51" s="128"/>
      <c r="D51" s="128"/>
      <c r="E51" s="128"/>
      <c r="F51" s="134"/>
      <c r="G51" s="82">
        <v>20.100000000000001</v>
      </c>
      <c r="H51" s="91">
        <v>21.6</v>
      </c>
      <c r="I51" s="91">
        <v>19.7</v>
      </c>
      <c r="J51" s="6">
        <v>19.600000000000001</v>
      </c>
      <c r="K51" s="6">
        <v>21.7</v>
      </c>
      <c r="L51" s="6">
        <v>20.100000000000001</v>
      </c>
      <c r="M51" s="6">
        <v>20.6</v>
      </c>
      <c r="N51" s="6">
        <v>20.7</v>
      </c>
      <c r="O51" s="85">
        <v>22.5</v>
      </c>
      <c r="P51" s="61">
        <f t="shared" si="12"/>
        <v>2.8999999999999986</v>
      </c>
      <c r="Q51" s="9">
        <f t="shared" si="13"/>
        <v>0.99874921777190873</v>
      </c>
      <c r="R51" s="9">
        <f t="shared" si="14"/>
        <v>20.733333333333334</v>
      </c>
    </row>
    <row r="52" spans="1:20">
      <c r="A52" s="4" t="s">
        <v>79</v>
      </c>
      <c r="B52" s="128"/>
      <c r="C52" s="128"/>
      <c r="D52" s="128"/>
      <c r="E52" s="128"/>
      <c r="F52" s="134"/>
      <c r="G52" s="82" t="s">
        <v>114</v>
      </c>
      <c r="H52" s="91">
        <v>21.8</v>
      </c>
      <c r="I52" s="91">
        <v>19.600000000000001</v>
      </c>
      <c r="J52" s="6">
        <v>19.8</v>
      </c>
      <c r="K52" s="6">
        <v>22.1</v>
      </c>
      <c r="L52" s="6">
        <v>20.399999999999999</v>
      </c>
      <c r="M52" s="6">
        <v>20.7</v>
      </c>
      <c r="N52" s="6">
        <v>20.7</v>
      </c>
      <c r="O52" s="85">
        <v>22.6</v>
      </c>
      <c r="P52" s="61">
        <f t="shared" si="12"/>
        <v>3</v>
      </c>
      <c r="Q52" s="9">
        <f t="shared" si="13"/>
        <v>1.0914439976471539</v>
      </c>
      <c r="R52" s="9">
        <f t="shared" si="14"/>
        <v>20.962500000000002</v>
      </c>
    </row>
    <row r="53" spans="1:20">
      <c r="A53" s="4" t="s">
        <v>80</v>
      </c>
      <c r="B53" s="129"/>
      <c r="C53" s="129"/>
      <c r="D53" s="129"/>
      <c r="E53" s="129"/>
      <c r="F53" s="135"/>
      <c r="G53" s="82" t="s">
        <v>115</v>
      </c>
      <c r="H53" s="91">
        <v>22.1</v>
      </c>
      <c r="I53" s="91">
        <v>19.8</v>
      </c>
      <c r="J53" s="6">
        <v>20.100000000000001</v>
      </c>
      <c r="K53" s="6">
        <v>22</v>
      </c>
      <c r="L53" s="6">
        <v>20.6</v>
      </c>
      <c r="M53" s="9">
        <v>21</v>
      </c>
      <c r="N53" s="6">
        <v>20.8</v>
      </c>
      <c r="O53" s="85">
        <v>22.7</v>
      </c>
      <c r="P53" s="62">
        <f t="shared" si="12"/>
        <v>2.8999999999999986</v>
      </c>
      <c r="Q53" s="9">
        <f t="shared" si="13"/>
        <v>1.0280876838647006</v>
      </c>
      <c r="R53" s="9">
        <f t="shared" si="14"/>
        <v>21.137499999999999</v>
      </c>
    </row>
    <row r="59" spans="1:20">
      <c r="A59" s="63" t="s">
        <v>98</v>
      </c>
    </row>
    <row r="61" spans="1:20" ht="48">
      <c r="A61" s="1" t="s">
        <v>68</v>
      </c>
      <c r="B61" s="1" t="s">
        <v>26</v>
      </c>
      <c r="C61" s="136" t="s">
        <v>50</v>
      </c>
      <c r="D61" s="137"/>
      <c r="E61" s="2" t="s">
        <v>28</v>
      </c>
      <c r="F61" s="2" t="s">
        <v>29</v>
      </c>
      <c r="G61" s="3" t="s">
        <v>3</v>
      </c>
      <c r="H61" s="3" t="s">
        <v>14</v>
      </c>
      <c r="I61" s="3" t="s">
        <v>15</v>
      </c>
      <c r="J61" s="3" t="s">
        <v>16</v>
      </c>
      <c r="K61" s="3" t="s">
        <v>17</v>
      </c>
      <c r="L61" s="3" t="s">
        <v>18</v>
      </c>
      <c r="M61" s="3" t="s">
        <v>19</v>
      </c>
      <c r="N61" s="3" t="s">
        <v>20</v>
      </c>
      <c r="O61" s="3" t="s">
        <v>21</v>
      </c>
      <c r="P61" s="8" t="s">
        <v>22</v>
      </c>
      <c r="Q61" s="8" t="s">
        <v>23</v>
      </c>
      <c r="R61" s="8" t="s">
        <v>24</v>
      </c>
      <c r="S61" s="10" t="s">
        <v>47</v>
      </c>
      <c r="T61" s="10" t="s">
        <v>9</v>
      </c>
    </row>
    <row r="62" spans="1:20">
      <c r="A62" s="4" t="s">
        <v>69</v>
      </c>
      <c r="B62" s="127" t="s">
        <v>55</v>
      </c>
      <c r="C62" s="127" t="s">
        <v>56</v>
      </c>
      <c r="D62" s="127"/>
      <c r="E62" s="127" t="s">
        <v>36</v>
      </c>
      <c r="F62" s="133">
        <v>70</v>
      </c>
      <c r="G62" s="5">
        <v>11</v>
      </c>
      <c r="H62" s="91">
        <v>13.5</v>
      </c>
      <c r="I62" s="91">
        <v>12.3</v>
      </c>
      <c r="J62" s="6">
        <v>11.5</v>
      </c>
      <c r="K62" s="6">
        <v>14.1</v>
      </c>
      <c r="L62" s="6">
        <v>11</v>
      </c>
      <c r="M62" s="6">
        <v>12</v>
      </c>
      <c r="N62" s="6">
        <v>14.7</v>
      </c>
      <c r="O62" s="6">
        <v>11.97</v>
      </c>
      <c r="P62" s="61">
        <f>MAX(G62:O62)-MIN(G62:O62)</f>
        <v>3.6999999999999993</v>
      </c>
      <c r="Q62" s="9">
        <f>_xlfn.STDEV.S(G62:O62)</f>
        <v>1.3439845402549853</v>
      </c>
      <c r="R62" s="9">
        <f>AVERAGE(G62:O62)</f>
        <v>12.452222222222224</v>
      </c>
      <c r="S62" s="64">
        <v>0.8</v>
      </c>
      <c r="T62" s="41">
        <f>R62+S62</f>
        <v>13.252222222222224</v>
      </c>
    </row>
    <row r="63" spans="1:20">
      <c r="A63" s="4" t="s">
        <v>70</v>
      </c>
      <c r="B63" s="128"/>
      <c r="C63" s="128"/>
      <c r="D63" s="128"/>
      <c r="E63" s="128"/>
      <c r="F63" s="134"/>
      <c r="G63" s="5">
        <v>11.3</v>
      </c>
      <c r="H63" s="91">
        <v>13.5</v>
      </c>
      <c r="I63" s="91">
        <v>12.2</v>
      </c>
      <c r="J63" s="6">
        <v>11.8</v>
      </c>
      <c r="K63" s="6">
        <v>14.1</v>
      </c>
      <c r="L63" s="6">
        <v>11.3</v>
      </c>
      <c r="M63" s="6">
        <v>12.9</v>
      </c>
      <c r="N63" s="6">
        <v>14.8</v>
      </c>
      <c r="O63" s="6">
        <v>12.52</v>
      </c>
      <c r="P63" s="61">
        <f t="shared" ref="P63:P73" si="15">MAX(G63:O63)-MIN(G63:O63)</f>
        <v>3.5</v>
      </c>
      <c r="Q63" s="9">
        <f t="shared" ref="Q63:Q73" si="16">_xlfn.STDEV.S(G63:O63)</f>
        <v>1.2278436382536662</v>
      </c>
      <c r="R63" s="9">
        <f t="shared" ref="R63:R73" si="17">AVERAGE(G63:O63)</f>
        <v>12.713333333333333</v>
      </c>
      <c r="S63" s="46">
        <v>0.8</v>
      </c>
      <c r="T63" s="41">
        <f>R63+S63</f>
        <v>13.513333333333334</v>
      </c>
    </row>
    <row r="64" spans="1:20">
      <c r="A64" s="4" t="s">
        <v>71</v>
      </c>
      <c r="B64" s="128"/>
      <c r="C64" s="128"/>
      <c r="D64" s="128"/>
      <c r="E64" s="128"/>
      <c r="F64" s="134"/>
      <c r="G64" s="5">
        <v>11.3</v>
      </c>
      <c r="H64" s="91">
        <v>13.7</v>
      </c>
      <c r="I64" s="91">
        <v>12.4</v>
      </c>
      <c r="J64" s="6">
        <v>11.8</v>
      </c>
      <c r="K64" s="6">
        <v>14.1</v>
      </c>
      <c r="L64" s="6">
        <v>11.3</v>
      </c>
      <c r="M64" s="6">
        <v>12.8</v>
      </c>
      <c r="N64" s="6">
        <v>14.7</v>
      </c>
      <c r="O64" s="6">
        <v>12.7</v>
      </c>
      <c r="P64" s="61">
        <f t="shared" si="15"/>
        <v>3.3999999999999986</v>
      </c>
      <c r="Q64" s="9">
        <f t="shared" si="16"/>
        <v>1.2125501135119225</v>
      </c>
      <c r="R64" s="9">
        <f t="shared" si="17"/>
        <v>12.755555555555556</v>
      </c>
      <c r="S64" s="64">
        <v>0.8</v>
      </c>
      <c r="T64" s="41">
        <f t="shared" ref="T64:T73" si="18">R64+S64</f>
        <v>13.555555555555557</v>
      </c>
    </row>
    <row r="65" spans="1:20">
      <c r="A65" s="4" t="s">
        <v>72</v>
      </c>
      <c r="B65" s="128"/>
      <c r="C65" s="128"/>
      <c r="D65" s="128"/>
      <c r="E65" s="128"/>
      <c r="F65" s="134"/>
      <c r="G65" s="5">
        <v>11.3</v>
      </c>
      <c r="H65" s="91">
        <v>13.6</v>
      </c>
      <c r="I65" s="91">
        <v>12.5</v>
      </c>
      <c r="J65" s="6">
        <v>11.8</v>
      </c>
      <c r="K65" s="6">
        <v>14.1</v>
      </c>
      <c r="L65" s="6">
        <v>11.3</v>
      </c>
      <c r="M65" s="6">
        <v>13</v>
      </c>
      <c r="N65" s="6">
        <v>14.8</v>
      </c>
      <c r="O65" s="6">
        <v>12.65</v>
      </c>
      <c r="P65" s="61">
        <f t="shared" si="15"/>
        <v>3.5</v>
      </c>
      <c r="Q65" s="9">
        <f t="shared" si="16"/>
        <v>1.2237238250520415</v>
      </c>
      <c r="R65" s="9">
        <f t="shared" si="17"/>
        <v>12.783333333333335</v>
      </c>
      <c r="S65" s="46">
        <v>0.8</v>
      </c>
      <c r="T65" s="41">
        <f t="shared" si="18"/>
        <v>13.583333333333336</v>
      </c>
    </row>
    <row r="66" spans="1:20">
      <c r="A66" s="4" t="s">
        <v>73</v>
      </c>
      <c r="B66" s="128"/>
      <c r="C66" s="128"/>
      <c r="D66" s="128"/>
      <c r="E66" s="128"/>
      <c r="F66" s="134"/>
      <c r="G66" s="5">
        <v>11.4</v>
      </c>
      <c r="H66" s="91">
        <v>13.7</v>
      </c>
      <c r="I66" s="91">
        <v>12.4</v>
      </c>
      <c r="J66" s="6">
        <v>11.9</v>
      </c>
      <c r="K66" s="6">
        <v>14.1</v>
      </c>
      <c r="L66" s="6">
        <v>11.4</v>
      </c>
      <c r="M66" s="6">
        <v>13.1</v>
      </c>
      <c r="N66" s="6">
        <v>14.7</v>
      </c>
      <c r="O66" s="6">
        <v>12.71</v>
      </c>
      <c r="P66" s="61">
        <f t="shared" si="15"/>
        <v>3.2999999999999989</v>
      </c>
      <c r="Q66" s="9">
        <f t="shared" si="16"/>
        <v>1.1775610387576514</v>
      </c>
      <c r="R66" s="9">
        <f t="shared" si="17"/>
        <v>12.823333333333332</v>
      </c>
      <c r="S66" s="64">
        <v>0.8</v>
      </c>
      <c r="T66" s="41">
        <f t="shared" si="18"/>
        <v>13.623333333333333</v>
      </c>
    </row>
    <row r="67" spans="1:20">
      <c r="A67" s="4" t="s">
        <v>74</v>
      </c>
      <c r="B67" s="128"/>
      <c r="C67" s="128"/>
      <c r="D67" s="128"/>
      <c r="E67" s="128"/>
      <c r="F67" s="134"/>
      <c r="G67" s="5">
        <v>11.4</v>
      </c>
      <c r="H67" s="91">
        <v>13.8</v>
      </c>
      <c r="I67" s="91">
        <v>12.2</v>
      </c>
      <c r="J67" s="6">
        <v>11.8</v>
      </c>
      <c r="K67" s="6">
        <v>14.2</v>
      </c>
      <c r="L67" s="6">
        <v>11.4</v>
      </c>
      <c r="M67" s="6">
        <v>13.1</v>
      </c>
      <c r="N67" s="6">
        <v>14.8</v>
      </c>
      <c r="O67" s="6">
        <v>12.61</v>
      </c>
      <c r="P67" s="61">
        <f t="shared" si="15"/>
        <v>3.4000000000000004</v>
      </c>
      <c r="Q67" s="9">
        <f t="shared" si="16"/>
        <v>1.2432193870932211</v>
      </c>
      <c r="R67" s="9">
        <f t="shared" si="17"/>
        <v>12.812222222222223</v>
      </c>
      <c r="S67" s="46">
        <v>0.8</v>
      </c>
      <c r="T67" s="41">
        <f t="shared" si="18"/>
        <v>13.612222222222224</v>
      </c>
    </row>
    <row r="68" spans="1:20">
      <c r="A68" s="4" t="s">
        <v>75</v>
      </c>
      <c r="B68" s="128"/>
      <c r="C68" s="128"/>
      <c r="D68" s="128"/>
      <c r="E68" s="128"/>
      <c r="F68" s="134"/>
      <c r="G68" s="5">
        <v>11.6</v>
      </c>
      <c r="H68" s="91">
        <v>13.7</v>
      </c>
      <c r="I68" s="91">
        <v>12.4</v>
      </c>
      <c r="J68" s="6">
        <v>12.2</v>
      </c>
      <c r="K68" s="6">
        <v>14.1</v>
      </c>
      <c r="L68" s="65">
        <v>11.6</v>
      </c>
      <c r="M68" s="6">
        <v>13</v>
      </c>
      <c r="N68" s="6">
        <v>14.7</v>
      </c>
      <c r="O68" s="6">
        <v>12.92</v>
      </c>
      <c r="P68" s="61">
        <f t="shared" si="15"/>
        <v>3.0999999999999996</v>
      </c>
      <c r="Q68" s="9">
        <f t="shared" si="16"/>
        <v>1.0867842472174503</v>
      </c>
      <c r="R68" s="9">
        <f t="shared" si="17"/>
        <v>12.913333333333334</v>
      </c>
      <c r="S68" s="64">
        <v>0.8</v>
      </c>
      <c r="T68" s="41">
        <f t="shared" si="18"/>
        <v>13.713333333333335</v>
      </c>
    </row>
    <row r="69" spans="1:20">
      <c r="A69" s="4" t="s">
        <v>76</v>
      </c>
      <c r="B69" s="128"/>
      <c r="C69" s="128"/>
      <c r="D69" s="128"/>
      <c r="E69" s="128"/>
      <c r="F69" s="134"/>
      <c r="G69" s="5">
        <v>11.5</v>
      </c>
      <c r="H69" s="91">
        <v>13.7</v>
      </c>
      <c r="I69" s="91">
        <v>12.5</v>
      </c>
      <c r="J69" s="6">
        <v>12</v>
      </c>
      <c r="K69" s="6">
        <v>14.3</v>
      </c>
      <c r="L69" s="6">
        <v>11.5</v>
      </c>
      <c r="M69" s="6">
        <v>13.2</v>
      </c>
      <c r="N69" s="6">
        <v>14.9</v>
      </c>
      <c r="O69" s="6">
        <v>12.73</v>
      </c>
      <c r="P69" s="61">
        <f t="shared" si="15"/>
        <v>3.4000000000000004</v>
      </c>
      <c r="Q69" s="9">
        <f t="shared" si="16"/>
        <v>1.2043163113475537</v>
      </c>
      <c r="R69" s="9">
        <f t="shared" si="17"/>
        <v>12.925555555555556</v>
      </c>
      <c r="S69" s="46">
        <v>0.8</v>
      </c>
      <c r="T69" s="41">
        <f t="shared" si="18"/>
        <v>13.725555555555557</v>
      </c>
    </row>
    <row r="70" spans="1:20">
      <c r="A70" s="4" t="s">
        <v>77</v>
      </c>
      <c r="B70" s="128"/>
      <c r="C70" s="128"/>
      <c r="D70" s="128"/>
      <c r="E70" s="128"/>
      <c r="F70" s="134"/>
      <c r="G70" s="5">
        <v>11.5</v>
      </c>
      <c r="H70" s="91">
        <v>13.8</v>
      </c>
      <c r="I70" s="91">
        <v>12.6</v>
      </c>
      <c r="J70" s="6">
        <v>11.9</v>
      </c>
      <c r="K70" s="6">
        <v>14.3</v>
      </c>
      <c r="L70" s="6">
        <v>11.5</v>
      </c>
      <c r="M70" s="6">
        <v>13.2</v>
      </c>
      <c r="N70" s="6">
        <v>14.8</v>
      </c>
      <c r="O70" s="6">
        <v>13.05</v>
      </c>
      <c r="P70" s="61">
        <f t="shared" si="15"/>
        <v>3.3000000000000007</v>
      </c>
      <c r="Q70" s="9">
        <f t="shared" si="16"/>
        <v>1.1973350037107875</v>
      </c>
      <c r="R70" s="9">
        <f t="shared" si="17"/>
        <v>12.96111111111111</v>
      </c>
      <c r="S70" s="64">
        <v>0.8</v>
      </c>
      <c r="T70" s="41">
        <f t="shared" si="18"/>
        <v>13.761111111111111</v>
      </c>
    </row>
    <row r="71" spans="1:20">
      <c r="A71" s="4" t="s">
        <v>78</v>
      </c>
      <c r="B71" s="128"/>
      <c r="C71" s="128"/>
      <c r="D71" s="128"/>
      <c r="E71" s="128"/>
      <c r="F71" s="134"/>
      <c r="G71" s="5">
        <v>12</v>
      </c>
      <c r="H71" s="91">
        <v>13.9</v>
      </c>
      <c r="I71" s="91">
        <v>12.7</v>
      </c>
      <c r="J71" s="6">
        <v>12.6</v>
      </c>
      <c r="K71" s="6">
        <v>14.3</v>
      </c>
      <c r="L71" s="6">
        <v>12</v>
      </c>
      <c r="M71" s="6">
        <v>13.2</v>
      </c>
      <c r="N71" s="6">
        <v>14.9</v>
      </c>
      <c r="O71" s="6">
        <v>13.03</v>
      </c>
      <c r="P71" s="61">
        <f t="shared" si="15"/>
        <v>2.9000000000000004</v>
      </c>
      <c r="Q71" s="9">
        <f t="shared" si="16"/>
        <v>1.0065838818057398</v>
      </c>
      <c r="R71" s="9">
        <f t="shared" si="17"/>
        <v>13.181111111111113</v>
      </c>
      <c r="S71" s="46">
        <v>0.8</v>
      </c>
      <c r="T71" s="41">
        <f t="shared" si="18"/>
        <v>13.981111111111113</v>
      </c>
    </row>
    <row r="72" spans="1:20">
      <c r="A72" s="4" t="s">
        <v>79</v>
      </c>
      <c r="B72" s="128"/>
      <c r="C72" s="128"/>
      <c r="D72" s="128"/>
      <c r="E72" s="128"/>
      <c r="F72" s="134"/>
      <c r="G72" s="6">
        <v>11.7</v>
      </c>
      <c r="H72" s="91">
        <v>11.5</v>
      </c>
      <c r="I72" s="91">
        <v>12.6</v>
      </c>
      <c r="J72" s="6">
        <v>12.3</v>
      </c>
      <c r="K72" s="6">
        <v>14.8</v>
      </c>
      <c r="L72" s="6">
        <v>11.7</v>
      </c>
      <c r="M72" s="6">
        <v>13.3</v>
      </c>
      <c r="N72" s="6">
        <v>14.9</v>
      </c>
      <c r="O72" s="6">
        <v>12.97</v>
      </c>
      <c r="P72" s="61">
        <f t="shared" si="15"/>
        <v>3.4000000000000004</v>
      </c>
      <c r="Q72" s="9">
        <f t="shared" si="16"/>
        <v>1.2773409881468616</v>
      </c>
      <c r="R72" s="9">
        <f t="shared" si="17"/>
        <v>12.863333333333333</v>
      </c>
      <c r="S72" s="46">
        <v>0.8</v>
      </c>
      <c r="T72" s="41">
        <f t="shared" si="18"/>
        <v>13.663333333333334</v>
      </c>
    </row>
    <row r="73" spans="1:20">
      <c r="A73" s="4" t="s">
        <v>80</v>
      </c>
      <c r="B73" s="129"/>
      <c r="C73" s="129"/>
      <c r="D73" s="129"/>
      <c r="E73" s="129"/>
      <c r="F73" s="135"/>
      <c r="G73" s="6">
        <v>11.8</v>
      </c>
      <c r="H73" s="91">
        <v>11.4</v>
      </c>
      <c r="I73" s="91">
        <v>12.7</v>
      </c>
      <c r="J73" s="6">
        <v>12.5</v>
      </c>
      <c r="K73" s="6">
        <v>14.6</v>
      </c>
      <c r="L73" s="6">
        <v>11.8</v>
      </c>
      <c r="M73" s="6">
        <v>13.2</v>
      </c>
      <c r="N73" s="6">
        <v>15</v>
      </c>
      <c r="O73" s="6">
        <v>13.25</v>
      </c>
      <c r="P73" s="62">
        <f t="shared" si="15"/>
        <v>3.5999999999999996</v>
      </c>
      <c r="Q73" s="9">
        <f t="shared" si="16"/>
        <v>1.2439855304624727</v>
      </c>
      <c r="R73" s="9">
        <f t="shared" si="17"/>
        <v>12.916666666666668</v>
      </c>
      <c r="S73" s="46">
        <v>0.8</v>
      </c>
      <c r="T73" s="40">
        <f t="shared" si="18"/>
        <v>13.716666666666669</v>
      </c>
    </row>
    <row r="74" spans="1:20">
      <c r="A74" s="75"/>
      <c r="B74" s="7"/>
      <c r="C74" s="7"/>
      <c r="D74" s="7"/>
      <c r="E74" s="7"/>
      <c r="F74" s="7"/>
      <c r="Q74" s="77"/>
      <c r="R74" s="77"/>
      <c r="S74" s="78"/>
      <c r="T74" s="79"/>
    </row>
    <row r="75" spans="1:20">
      <c r="A75" s="75"/>
      <c r="B75" s="7"/>
      <c r="C75" s="7"/>
      <c r="D75" s="7"/>
      <c r="E75" s="7"/>
      <c r="F75" s="7"/>
      <c r="Q75" s="77"/>
      <c r="R75" s="77"/>
      <c r="S75" s="78"/>
      <c r="T75" s="79"/>
    </row>
    <row r="76" spans="1:20">
      <c r="A76" s="75"/>
      <c r="B76" s="7"/>
      <c r="C76" s="7"/>
      <c r="D76" s="7"/>
      <c r="E76" s="7"/>
      <c r="F76" s="7"/>
      <c r="Q76" s="77"/>
      <c r="R76" s="77"/>
      <c r="S76" s="78"/>
      <c r="T76" s="79"/>
    </row>
    <row r="77" spans="1:20">
      <c r="A77" s="63" t="s">
        <v>99</v>
      </c>
    </row>
    <row r="79" spans="1:20" ht="48">
      <c r="A79" s="1" t="s">
        <v>68</v>
      </c>
      <c r="B79" s="1" t="s">
        <v>26</v>
      </c>
      <c r="C79" s="136" t="s">
        <v>50</v>
      </c>
      <c r="D79" s="137"/>
      <c r="E79" s="2" t="s">
        <v>28</v>
      </c>
      <c r="F79" s="2" t="s">
        <v>29</v>
      </c>
      <c r="G79" s="3" t="s">
        <v>3</v>
      </c>
      <c r="H79" s="3" t="s">
        <v>14</v>
      </c>
      <c r="I79" s="3" t="s">
        <v>15</v>
      </c>
      <c r="J79" s="3" t="s">
        <v>16</v>
      </c>
      <c r="K79" s="3" t="s">
        <v>17</v>
      </c>
      <c r="L79" s="3" t="s">
        <v>18</v>
      </c>
      <c r="M79" s="3" t="s">
        <v>19</v>
      </c>
      <c r="N79" s="3" t="s">
        <v>20</v>
      </c>
      <c r="O79" s="3" t="s">
        <v>21</v>
      </c>
      <c r="P79" s="8" t="s">
        <v>22</v>
      </c>
      <c r="Q79" s="8" t="s">
        <v>23</v>
      </c>
      <c r="R79" s="8" t="s">
        <v>24</v>
      </c>
      <c r="S79" s="10" t="s">
        <v>47</v>
      </c>
      <c r="T79" s="10" t="s">
        <v>9</v>
      </c>
    </row>
    <row r="80" spans="1:20">
      <c r="A80" s="4" t="s">
        <v>69</v>
      </c>
      <c r="B80" s="127" t="s">
        <v>55</v>
      </c>
      <c r="C80" s="127" t="s">
        <v>56</v>
      </c>
      <c r="D80" s="127"/>
      <c r="E80" s="127" t="s">
        <v>36</v>
      </c>
      <c r="F80" s="133">
        <v>70</v>
      </c>
      <c r="G80" s="5"/>
      <c r="H80" s="91">
        <v>15.5</v>
      </c>
      <c r="I80" s="6"/>
      <c r="J80" s="6">
        <v>13.8</v>
      </c>
      <c r="K80" s="6">
        <v>16.399999999999999</v>
      </c>
      <c r="L80" s="6"/>
      <c r="M80" s="6"/>
      <c r="N80" s="6">
        <v>14.6</v>
      </c>
      <c r="O80" s="6"/>
      <c r="P80" s="61">
        <f>MAX(G80:O80)-MIN(G80:O80)</f>
        <v>2.5999999999999979</v>
      </c>
      <c r="Q80" s="9">
        <f>_xlfn.STDEV.S(G80:O80)</f>
        <v>1.1236102527122107</v>
      </c>
      <c r="R80" s="9">
        <f>AVERAGE(G80:O80)</f>
        <v>15.075000000000001</v>
      </c>
      <c r="S80" s="64">
        <v>0.8</v>
      </c>
      <c r="T80" s="41">
        <f>R80+S80</f>
        <v>15.875000000000002</v>
      </c>
    </row>
    <row r="81" spans="1:20">
      <c r="A81" s="4" t="s">
        <v>70</v>
      </c>
      <c r="B81" s="128"/>
      <c r="C81" s="128"/>
      <c r="D81" s="128"/>
      <c r="E81" s="128"/>
      <c r="F81" s="134"/>
      <c r="G81" s="5"/>
      <c r="H81" s="91">
        <v>15.5</v>
      </c>
      <c r="I81" s="6"/>
      <c r="J81" s="6">
        <v>14</v>
      </c>
      <c r="K81" s="6">
        <v>16.399999999999999</v>
      </c>
      <c r="L81" s="6"/>
      <c r="M81" s="6"/>
      <c r="N81" s="6">
        <v>14.5</v>
      </c>
      <c r="O81" s="6"/>
      <c r="P81" s="61">
        <f t="shared" ref="P81:P91" si="19">MAX(G81:O81)-MIN(G81:O81)</f>
        <v>2.3999999999999986</v>
      </c>
      <c r="Q81" s="9">
        <f t="shared" ref="Q81:Q91" si="20">_xlfn.STDEV.S(G81:O81)</f>
        <v>1.0677078252031305</v>
      </c>
      <c r="R81" s="9">
        <f t="shared" ref="R81:R91" si="21">AVERAGE(G81:O81)</f>
        <v>15.1</v>
      </c>
      <c r="S81" s="46">
        <v>0.8</v>
      </c>
      <c r="T81" s="41">
        <f>R81+S81</f>
        <v>15.9</v>
      </c>
    </row>
    <row r="82" spans="1:20">
      <c r="A82" s="4" t="s">
        <v>71</v>
      </c>
      <c r="B82" s="128"/>
      <c r="C82" s="128"/>
      <c r="D82" s="128"/>
      <c r="E82" s="128"/>
      <c r="F82" s="134"/>
      <c r="G82" s="5"/>
      <c r="H82" s="91">
        <v>15.7</v>
      </c>
      <c r="I82" s="6"/>
      <c r="J82" s="6">
        <v>14</v>
      </c>
      <c r="K82" s="6">
        <v>16.3</v>
      </c>
      <c r="L82" s="6"/>
      <c r="M82" s="6"/>
      <c r="N82" s="6">
        <v>14.7</v>
      </c>
      <c r="O82" s="6"/>
      <c r="P82" s="61">
        <f t="shared" si="19"/>
        <v>2.3000000000000007</v>
      </c>
      <c r="Q82" s="9">
        <f t="shared" si="20"/>
        <v>1.0242883708539636</v>
      </c>
      <c r="R82" s="9">
        <f t="shared" si="21"/>
        <v>15.175000000000001</v>
      </c>
      <c r="S82" s="64">
        <v>0.8</v>
      </c>
      <c r="T82" s="41">
        <f t="shared" ref="T82:T91" si="22">R82+S82</f>
        <v>15.975000000000001</v>
      </c>
    </row>
    <row r="83" spans="1:20">
      <c r="A83" s="4" t="s">
        <v>72</v>
      </c>
      <c r="B83" s="128"/>
      <c r="C83" s="128"/>
      <c r="D83" s="128"/>
      <c r="E83" s="128"/>
      <c r="F83" s="134"/>
      <c r="G83" s="5"/>
      <c r="H83" s="91">
        <v>15.6</v>
      </c>
      <c r="I83" s="6"/>
      <c r="J83" s="6">
        <v>14</v>
      </c>
      <c r="K83" s="6">
        <v>16.399999999999999</v>
      </c>
      <c r="L83" s="6"/>
      <c r="M83" s="6"/>
      <c r="N83" s="6">
        <v>14.7</v>
      </c>
      <c r="O83" s="6"/>
      <c r="P83" s="61">
        <f t="shared" si="19"/>
        <v>2.3999999999999986</v>
      </c>
      <c r="Q83" s="9">
        <f t="shared" si="20"/>
        <v>1.0468205831628132</v>
      </c>
      <c r="R83" s="9">
        <f t="shared" si="21"/>
        <v>15.175000000000001</v>
      </c>
      <c r="S83" s="46">
        <v>0.8</v>
      </c>
      <c r="T83" s="41">
        <f t="shared" si="22"/>
        <v>15.975000000000001</v>
      </c>
    </row>
    <row r="84" spans="1:20">
      <c r="A84" s="4" t="s">
        <v>73</v>
      </c>
      <c r="B84" s="128"/>
      <c r="C84" s="128"/>
      <c r="D84" s="128"/>
      <c r="E84" s="128"/>
      <c r="F84" s="134"/>
      <c r="G84" s="5"/>
      <c r="H84" s="91">
        <v>15.7</v>
      </c>
      <c r="I84" s="6"/>
      <c r="J84" s="6">
        <v>14.1</v>
      </c>
      <c r="K84" s="6">
        <v>16.399999999999999</v>
      </c>
      <c r="L84" s="6"/>
      <c r="M84" s="6"/>
      <c r="N84" s="6">
        <v>14.8</v>
      </c>
      <c r="O84" s="6"/>
      <c r="P84" s="61">
        <f t="shared" si="19"/>
        <v>2.2999999999999989</v>
      </c>
      <c r="Q84" s="9">
        <f t="shared" si="20"/>
        <v>1.0082988974836109</v>
      </c>
      <c r="R84" s="9">
        <f t="shared" si="21"/>
        <v>15.25</v>
      </c>
      <c r="S84" s="64">
        <v>0.8</v>
      </c>
      <c r="T84" s="41">
        <f t="shared" si="22"/>
        <v>16.05</v>
      </c>
    </row>
    <row r="85" spans="1:20">
      <c r="A85" s="4" t="s">
        <v>74</v>
      </c>
      <c r="B85" s="128"/>
      <c r="C85" s="128"/>
      <c r="D85" s="128"/>
      <c r="E85" s="128"/>
      <c r="F85" s="134"/>
      <c r="G85" s="5"/>
      <c r="H85" s="91">
        <v>15.8</v>
      </c>
      <c r="I85" s="6"/>
      <c r="J85" s="6">
        <v>14.1</v>
      </c>
      <c r="K85" s="6">
        <v>16.399999999999999</v>
      </c>
      <c r="L85" s="6"/>
      <c r="M85" s="6"/>
      <c r="N85" s="6">
        <v>14.8</v>
      </c>
      <c r="O85" s="6"/>
      <c r="P85" s="61">
        <f t="shared" si="19"/>
        <v>2.2999999999999989</v>
      </c>
      <c r="Q85" s="9">
        <f t="shared" si="20"/>
        <v>1.0242883708539632</v>
      </c>
      <c r="R85" s="9">
        <f t="shared" si="21"/>
        <v>15.274999999999999</v>
      </c>
      <c r="S85" s="46">
        <v>0.8</v>
      </c>
      <c r="T85" s="41">
        <f t="shared" si="22"/>
        <v>16.074999999999999</v>
      </c>
    </row>
    <row r="86" spans="1:20">
      <c r="A86" s="4" t="s">
        <v>75</v>
      </c>
      <c r="B86" s="128"/>
      <c r="C86" s="128"/>
      <c r="D86" s="128"/>
      <c r="E86" s="128"/>
      <c r="F86" s="134"/>
      <c r="G86" s="5"/>
      <c r="H86" s="91">
        <v>15.7</v>
      </c>
      <c r="I86" s="6"/>
      <c r="J86" s="6">
        <v>14.3</v>
      </c>
      <c r="K86" s="6">
        <v>16.100000000000001</v>
      </c>
      <c r="L86" s="6"/>
      <c r="M86" s="6"/>
      <c r="N86" s="6">
        <v>14.7</v>
      </c>
      <c r="O86" s="6"/>
      <c r="P86" s="61">
        <f t="shared" si="19"/>
        <v>1.8000000000000007</v>
      </c>
      <c r="Q86" s="9">
        <f t="shared" si="20"/>
        <v>0.84063468086123294</v>
      </c>
      <c r="R86" s="9">
        <f t="shared" si="21"/>
        <v>15.2</v>
      </c>
      <c r="S86" s="64">
        <v>0.8</v>
      </c>
      <c r="T86" s="41">
        <f t="shared" si="22"/>
        <v>16</v>
      </c>
    </row>
    <row r="87" spans="1:20">
      <c r="A87" s="4" t="s">
        <v>76</v>
      </c>
      <c r="B87" s="128"/>
      <c r="C87" s="128"/>
      <c r="D87" s="128"/>
      <c r="E87" s="128"/>
      <c r="F87" s="134"/>
      <c r="G87" s="5"/>
      <c r="H87" s="91">
        <v>15.7</v>
      </c>
      <c r="I87" s="6"/>
      <c r="J87" s="6">
        <v>14.2</v>
      </c>
      <c r="K87" s="6">
        <v>16.399999999999999</v>
      </c>
      <c r="L87" s="6"/>
      <c r="M87" s="6"/>
      <c r="N87" s="6">
        <v>14.9</v>
      </c>
      <c r="O87" s="6"/>
      <c r="P87" s="61">
        <f t="shared" si="19"/>
        <v>2.1999999999999993</v>
      </c>
      <c r="Q87" s="9">
        <f t="shared" si="20"/>
        <v>0.95568474578876306</v>
      </c>
      <c r="R87" s="9">
        <f t="shared" si="21"/>
        <v>15.299999999999999</v>
      </c>
      <c r="S87" s="46">
        <v>0.8</v>
      </c>
      <c r="T87" s="41">
        <f t="shared" si="22"/>
        <v>16.099999999999998</v>
      </c>
    </row>
    <row r="88" spans="1:20">
      <c r="A88" s="4" t="s">
        <v>77</v>
      </c>
      <c r="B88" s="128"/>
      <c r="C88" s="128"/>
      <c r="D88" s="128"/>
      <c r="E88" s="128"/>
      <c r="F88" s="134"/>
      <c r="G88" s="5"/>
      <c r="H88" s="91">
        <v>15.8</v>
      </c>
      <c r="I88" s="6"/>
      <c r="J88" s="6">
        <v>14</v>
      </c>
      <c r="K88" s="6">
        <v>16.399999999999999</v>
      </c>
      <c r="L88" s="6"/>
      <c r="M88" s="6"/>
      <c r="N88" s="6">
        <v>14.8</v>
      </c>
      <c r="O88" s="6"/>
      <c r="P88" s="61">
        <f t="shared" si="19"/>
        <v>2.3999999999999986</v>
      </c>
      <c r="Q88" s="9">
        <f t="shared" si="20"/>
        <v>1.0630145812734644</v>
      </c>
      <c r="R88" s="9">
        <f t="shared" si="21"/>
        <v>15.25</v>
      </c>
      <c r="S88" s="64">
        <v>0.8</v>
      </c>
      <c r="T88" s="41">
        <f t="shared" si="22"/>
        <v>16.05</v>
      </c>
    </row>
    <row r="89" spans="1:20">
      <c r="A89" s="4" t="s">
        <v>78</v>
      </c>
      <c r="B89" s="128"/>
      <c r="C89" s="128"/>
      <c r="D89" s="128"/>
      <c r="E89" s="128"/>
      <c r="F89" s="134"/>
      <c r="G89" s="5"/>
      <c r="H89" s="91">
        <v>15.9</v>
      </c>
      <c r="I89" s="6"/>
      <c r="J89" s="6">
        <v>14.7</v>
      </c>
      <c r="K89" s="6">
        <v>16.3</v>
      </c>
      <c r="L89" s="6"/>
      <c r="M89" s="6"/>
      <c r="N89" s="6">
        <v>14.9</v>
      </c>
      <c r="O89" s="6"/>
      <c r="P89" s="61">
        <f t="shared" si="19"/>
        <v>1.6000000000000014</v>
      </c>
      <c r="Q89" s="9">
        <f t="shared" si="20"/>
        <v>0.77244201508376498</v>
      </c>
      <c r="R89" s="9">
        <f t="shared" si="21"/>
        <v>15.450000000000001</v>
      </c>
      <c r="S89" s="46">
        <v>0.8</v>
      </c>
      <c r="T89" s="41">
        <f t="shared" si="22"/>
        <v>16.25</v>
      </c>
    </row>
    <row r="90" spans="1:20">
      <c r="A90" s="4" t="s">
        <v>79</v>
      </c>
      <c r="B90" s="128"/>
      <c r="C90" s="128"/>
      <c r="D90" s="128"/>
      <c r="E90" s="128"/>
      <c r="F90" s="134"/>
      <c r="G90" s="6"/>
      <c r="H90" s="91">
        <v>16</v>
      </c>
      <c r="I90" s="6"/>
      <c r="J90" s="6">
        <v>14.5</v>
      </c>
      <c r="K90" s="6">
        <v>16.899999999999999</v>
      </c>
      <c r="L90" s="6"/>
      <c r="M90" s="6"/>
      <c r="N90" s="6">
        <v>15</v>
      </c>
      <c r="O90" s="6"/>
      <c r="P90" s="61">
        <f t="shared" si="19"/>
        <v>2.3999999999999986</v>
      </c>
      <c r="Q90" s="9">
        <f t="shared" si="20"/>
        <v>1.0677078252031305</v>
      </c>
      <c r="R90" s="9">
        <f t="shared" si="21"/>
        <v>15.6</v>
      </c>
      <c r="S90" s="46">
        <v>0.8</v>
      </c>
      <c r="T90" s="41">
        <f t="shared" si="22"/>
        <v>16.399999999999999</v>
      </c>
    </row>
    <row r="91" spans="1:20">
      <c r="A91" s="4" t="s">
        <v>80</v>
      </c>
      <c r="B91" s="129"/>
      <c r="C91" s="129"/>
      <c r="D91" s="129"/>
      <c r="E91" s="129"/>
      <c r="F91" s="135"/>
      <c r="G91" s="6"/>
      <c r="H91" s="91">
        <v>15.5</v>
      </c>
      <c r="I91" s="6"/>
      <c r="J91" s="6">
        <v>14.7</v>
      </c>
      <c r="K91" s="6">
        <v>16.7</v>
      </c>
      <c r="L91" s="6"/>
      <c r="M91" s="6"/>
      <c r="N91" s="6">
        <v>15.1</v>
      </c>
      <c r="O91" s="6"/>
      <c r="P91" s="62">
        <f t="shared" si="19"/>
        <v>2</v>
      </c>
      <c r="Q91" s="9">
        <f t="shared" si="20"/>
        <v>0.86409875978771467</v>
      </c>
      <c r="R91" s="9">
        <f t="shared" si="21"/>
        <v>15.5</v>
      </c>
      <c r="S91" s="46">
        <v>0.8</v>
      </c>
      <c r="T91" s="40">
        <f t="shared" si="22"/>
        <v>16.3</v>
      </c>
    </row>
    <row r="92" spans="1:20">
      <c r="A92" s="75"/>
      <c r="B92" s="7"/>
      <c r="C92" s="7"/>
      <c r="D92" s="7"/>
      <c r="E92" s="7"/>
      <c r="F92" s="7"/>
      <c r="Q92" s="77"/>
      <c r="R92" s="77"/>
      <c r="S92" s="78"/>
      <c r="T92" s="79"/>
    </row>
    <row r="93" spans="1:20">
      <c r="A93" s="75"/>
      <c r="B93" s="7"/>
      <c r="C93" s="7"/>
      <c r="D93" s="7"/>
      <c r="E93" s="7"/>
      <c r="F93" s="7"/>
      <c r="Q93" s="77"/>
      <c r="R93" s="77"/>
      <c r="S93" s="78"/>
      <c r="T93" s="79"/>
    </row>
    <row r="95" spans="1:20">
      <c r="A95" s="63" t="s">
        <v>95</v>
      </c>
    </row>
    <row r="97" spans="1:20" ht="48">
      <c r="A97" s="1" t="s">
        <v>68</v>
      </c>
      <c r="B97" s="1" t="s">
        <v>26</v>
      </c>
      <c r="C97" s="136" t="s">
        <v>50</v>
      </c>
      <c r="D97" s="137"/>
      <c r="E97" s="2" t="s">
        <v>28</v>
      </c>
      <c r="F97" s="2" t="s">
        <v>29</v>
      </c>
      <c r="G97" s="3" t="s">
        <v>3</v>
      </c>
      <c r="H97" s="3" t="s">
        <v>14</v>
      </c>
      <c r="I97" s="3" t="s">
        <v>15</v>
      </c>
      <c r="J97" s="3" t="s">
        <v>16</v>
      </c>
      <c r="K97" s="3" t="s">
        <v>17</v>
      </c>
      <c r="L97" s="3" t="s">
        <v>18</v>
      </c>
      <c r="M97" s="3" t="s">
        <v>19</v>
      </c>
      <c r="N97" s="3" t="s">
        <v>20</v>
      </c>
      <c r="O97" s="3" t="s">
        <v>21</v>
      </c>
      <c r="P97" s="8" t="s">
        <v>22</v>
      </c>
      <c r="Q97" s="8" t="s">
        <v>23</v>
      </c>
      <c r="R97" s="8" t="s">
        <v>24</v>
      </c>
      <c r="S97" s="10" t="s">
        <v>47</v>
      </c>
      <c r="T97" s="10" t="s">
        <v>9</v>
      </c>
    </row>
    <row r="98" spans="1:20">
      <c r="A98" s="4" t="s">
        <v>69</v>
      </c>
      <c r="B98" s="127" t="s">
        <v>66</v>
      </c>
      <c r="C98" s="130" t="s">
        <v>67</v>
      </c>
      <c r="D98" s="127"/>
      <c r="E98" s="127" t="s">
        <v>43</v>
      </c>
      <c r="F98" s="133">
        <v>70</v>
      </c>
      <c r="G98" s="5">
        <v>20.9</v>
      </c>
      <c r="H98" s="91">
        <v>23.3</v>
      </c>
      <c r="I98" s="91">
        <v>21.8</v>
      </c>
      <c r="J98" s="6">
        <v>19.899999999999999</v>
      </c>
      <c r="K98" s="6">
        <v>23</v>
      </c>
      <c r="L98" s="6">
        <v>20.9</v>
      </c>
      <c r="M98" s="6">
        <v>21</v>
      </c>
      <c r="N98" s="6">
        <v>23.3</v>
      </c>
      <c r="O98" s="6">
        <v>22.6</v>
      </c>
      <c r="P98" s="61">
        <f>MAX(G98:O98)-MIN(G98:O98)</f>
        <v>3.4000000000000021</v>
      </c>
      <c r="Q98" s="9">
        <f>_xlfn.STDEV.S(G98:O98)</f>
        <v>1.2461050428345839</v>
      </c>
      <c r="R98" s="9">
        <f>AVERAGE(G98:O98)</f>
        <v>21.855555555555558</v>
      </c>
      <c r="S98" s="64">
        <v>0.8</v>
      </c>
      <c r="T98" s="41">
        <f>R98+S98</f>
        <v>22.655555555555559</v>
      </c>
    </row>
    <row r="99" spans="1:20">
      <c r="A99" s="4" t="s">
        <v>70</v>
      </c>
      <c r="B99" s="128"/>
      <c r="C99" s="128"/>
      <c r="D99" s="128"/>
      <c r="E99" s="128"/>
      <c r="F99" s="134"/>
      <c r="G99" s="5">
        <v>20.7</v>
      </c>
      <c r="H99" s="91">
        <v>22.8</v>
      </c>
      <c r="I99" s="91">
        <v>22.1</v>
      </c>
      <c r="J99" s="6">
        <v>19.8</v>
      </c>
      <c r="K99" s="6">
        <v>23</v>
      </c>
      <c r="L99" s="6">
        <v>20.7</v>
      </c>
      <c r="M99" s="6">
        <v>21.6</v>
      </c>
      <c r="N99" s="6">
        <v>23.1</v>
      </c>
      <c r="O99" s="6">
        <v>22.8</v>
      </c>
      <c r="P99" s="61">
        <f t="shared" ref="P99:P109" si="23">MAX(G99:O99)-MIN(G99:O99)</f>
        <v>3.3000000000000007</v>
      </c>
      <c r="Q99" s="9">
        <f t="shared" ref="Q99:Q109" si="24">_xlfn.STDEV.S(G99:O99)</f>
        <v>1.2073846850849892</v>
      </c>
      <c r="R99" s="9">
        <f t="shared" ref="R99:R104" si="25">AVERAGE(G99:O99)</f>
        <v>21.844444444444445</v>
      </c>
      <c r="S99" s="46">
        <v>0.8</v>
      </c>
      <c r="T99" s="41">
        <f>R99+S99</f>
        <v>22.644444444444446</v>
      </c>
    </row>
    <row r="100" spans="1:20">
      <c r="A100" s="4" t="s">
        <v>71</v>
      </c>
      <c r="B100" s="128"/>
      <c r="C100" s="128"/>
      <c r="D100" s="128"/>
      <c r="E100" s="128"/>
      <c r="F100" s="134"/>
      <c r="G100" s="5">
        <v>21.1</v>
      </c>
      <c r="H100" s="91">
        <v>23.2</v>
      </c>
      <c r="I100" s="91">
        <v>21.9</v>
      </c>
      <c r="J100" s="6">
        <v>20.2</v>
      </c>
      <c r="K100" s="6">
        <v>23</v>
      </c>
      <c r="L100" s="6">
        <v>21.1</v>
      </c>
      <c r="M100" s="6">
        <v>22.1</v>
      </c>
      <c r="N100" s="6">
        <v>23.2</v>
      </c>
      <c r="O100" s="6">
        <v>23</v>
      </c>
      <c r="P100" s="61">
        <f t="shared" si="23"/>
        <v>3</v>
      </c>
      <c r="Q100" s="9">
        <f t="shared" si="24"/>
        <v>1.1005049346146114</v>
      </c>
      <c r="R100" s="9">
        <f t="shared" si="25"/>
        <v>22.088888888888889</v>
      </c>
      <c r="S100" s="64">
        <v>0.8</v>
      </c>
      <c r="T100" s="41">
        <f t="shared" ref="T100:T109" si="26">R100+S100</f>
        <v>22.888888888888889</v>
      </c>
    </row>
    <row r="101" spans="1:20">
      <c r="A101" s="4" t="s">
        <v>72</v>
      </c>
      <c r="B101" s="128"/>
      <c r="C101" s="128"/>
      <c r="D101" s="128"/>
      <c r="E101" s="128"/>
      <c r="F101" s="134"/>
      <c r="G101" s="5">
        <v>20.9</v>
      </c>
      <c r="H101" s="91">
        <v>23</v>
      </c>
      <c r="I101" s="91">
        <v>21.4</v>
      </c>
      <c r="J101" s="6">
        <v>20.2</v>
      </c>
      <c r="K101" s="6">
        <v>23</v>
      </c>
      <c r="L101" s="6">
        <v>20.9</v>
      </c>
      <c r="M101" s="6">
        <v>22</v>
      </c>
      <c r="N101" s="6">
        <v>23.1</v>
      </c>
      <c r="O101" s="6">
        <v>23.1</v>
      </c>
      <c r="P101" s="61">
        <f t="shared" si="23"/>
        <v>2.9000000000000021</v>
      </c>
      <c r="Q101" s="9">
        <f t="shared" si="24"/>
        <v>1.1413929112175965</v>
      </c>
      <c r="R101" s="9">
        <f t="shared" si="25"/>
        <v>21.955555555555556</v>
      </c>
      <c r="S101" s="46">
        <v>0.8</v>
      </c>
      <c r="T101" s="41">
        <f t="shared" si="26"/>
        <v>22.755555555555556</v>
      </c>
    </row>
    <row r="102" spans="1:20">
      <c r="A102" s="4" t="s">
        <v>73</v>
      </c>
      <c r="B102" s="128"/>
      <c r="C102" s="128"/>
      <c r="D102" s="128"/>
      <c r="E102" s="128"/>
      <c r="F102" s="134"/>
      <c r="G102" s="5">
        <v>20.8</v>
      </c>
      <c r="H102" s="91">
        <v>22.9</v>
      </c>
      <c r="I102" s="91">
        <v>21.7</v>
      </c>
      <c r="J102" s="6">
        <v>20.2</v>
      </c>
      <c r="K102" s="6">
        <v>23.5</v>
      </c>
      <c r="L102" s="6">
        <v>20.8</v>
      </c>
      <c r="M102" s="6">
        <v>22</v>
      </c>
      <c r="N102" s="6">
        <v>23.2</v>
      </c>
      <c r="O102" s="6">
        <v>23.2</v>
      </c>
      <c r="P102" s="61">
        <f t="shared" si="23"/>
        <v>3.3000000000000007</v>
      </c>
      <c r="Q102" s="9">
        <f t="shared" si="24"/>
        <v>1.2318684994754916</v>
      </c>
      <c r="R102" s="9">
        <f t="shared" si="25"/>
        <v>22.033333333333331</v>
      </c>
      <c r="S102" s="64">
        <v>0.8</v>
      </c>
      <c r="T102" s="41">
        <f t="shared" si="26"/>
        <v>22.833333333333332</v>
      </c>
    </row>
    <row r="103" spans="1:20">
      <c r="A103" s="4" t="s">
        <v>74</v>
      </c>
      <c r="B103" s="128"/>
      <c r="C103" s="128"/>
      <c r="D103" s="128"/>
      <c r="E103" s="128"/>
      <c r="F103" s="134"/>
      <c r="G103" s="5">
        <v>21.5</v>
      </c>
      <c r="H103" s="91">
        <v>23.3</v>
      </c>
      <c r="I103" s="91">
        <v>21.7</v>
      </c>
      <c r="J103" s="6">
        <v>20.8</v>
      </c>
      <c r="K103" s="6">
        <v>23.5</v>
      </c>
      <c r="L103" s="6">
        <v>21.5</v>
      </c>
      <c r="M103" s="6">
        <v>22.1</v>
      </c>
      <c r="N103" s="6">
        <v>23.4</v>
      </c>
      <c r="O103" s="6">
        <v>23.7</v>
      </c>
      <c r="P103" s="61">
        <f t="shared" si="23"/>
        <v>2.8999999999999986</v>
      </c>
      <c r="Q103" s="9">
        <f t="shared" si="24"/>
        <v>1.0879389280245058</v>
      </c>
      <c r="R103" s="9">
        <f t="shared" si="25"/>
        <v>22.388888888888889</v>
      </c>
      <c r="S103" s="46">
        <v>0.8</v>
      </c>
      <c r="T103" s="41">
        <f t="shared" si="26"/>
        <v>23.18888888888889</v>
      </c>
    </row>
    <row r="104" spans="1:20">
      <c r="A104" s="4" t="s">
        <v>75</v>
      </c>
      <c r="B104" s="128"/>
      <c r="C104" s="128"/>
      <c r="D104" s="128"/>
      <c r="E104" s="128"/>
      <c r="F104" s="134"/>
      <c r="G104" s="5">
        <v>21.5</v>
      </c>
      <c r="H104" s="91">
        <v>23.1</v>
      </c>
      <c r="I104" s="91">
        <v>21.5</v>
      </c>
      <c r="J104" s="6">
        <v>20.399999999999999</v>
      </c>
      <c r="K104" s="6">
        <v>23.4</v>
      </c>
      <c r="L104" s="6">
        <v>21.5</v>
      </c>
      <c r="M104" s="6">
        <v>22.8</v>
      </c>
      <c r="N104" s="6">
        <v>23.3</v>
      </c>
      <c r="O104" s="6">
        <v>23.2</v>
      </c>
      <c r="P104" s="61">
        <f t="shared" si="23"/>
        <v>3</v>
      </c>
      <c r="Q104" s="9">
        <f t="shared" si="24"/>
        <v>1.0862780491200219</v>
      </c>
      <c r="R104" s="9">
        <f t="shared" si="25"/>
        <v>22.3</v>
      </c>
      <c r="S104" s="64">
        <v>0.8</v>
      </c>
      <c r="T104" s="41">
        <f t="shared" si="26"/>
        <v>23.1</v>
      </c>
    </row>
    <row r="105" spans="1:20">
      <c r="A105" s="4" t="s">
        <v>76</v>
      </c>
      <c r="B105" s="128"/>
      <c r="C105" s="128"/>
      <c r="D105" s="128"/>
      <c r="E105" s="128"/>
      <c r="F105" s="134"/>
      <c r="G105" s="5">
        <v>21.5</v>
      </c>
      <c r="H105" s="91">
        <v>23.3</v>
      </c>
      <c r="I105" s="91">
        <v>21.7</v>
      </c>
      <c r="J105" s="6">
        <v>20.3</v>
      </c>
      <c r="K105" s="6">
        <v>23.4</v>
      </c>
      <c r="L105" s="6">
        <v>21.5</v>
      </c>
      <c r="M105" s="6">
        <v>22.9</v>
      </c>
      <c r="N105" s="6">
        <v>23.2</v>
      </c>
      <c r="O105" s="85">
        <v>23.8</v>
      </c>
      <c r="P105" s="61">
        <f t="shared" si="23"/>
        <v>3.5</v>
      </c>
      <c r="Q105" s="9">
        <f t="shared" si="24"/>
        <v>1.1821590417536887</v>
      </c>
      <c r="R105" s="9">
        <f>AVERAGE(G105:O105)</f>
        <v>22.4</v>
      </c>
      <c r="S105" s="46">
        <v>0.8</v>
      </c>
      <c r="T105" s="41">
        <f t="shared" si="26"/>
        <v>23.2</v>
      </c>
    </row>
    <row r="106" spans="1:20">
      <c r="A106" s="4" t="s">
        <v>77</v>
      </c>
      <c r="B106" s="128"/>
      <c r="C106" s="128"/>
      <c r="D106" s="128"/>
      <c r="E106" s="128"/>
      <c r="F106" s="134"/>
      <c r="G106" s="5">
        <v>22.1</v>
      </c>
      <c r="H106" s="91">
        <v>23.8</v>
      </c>
      <c r="I106" s="91">
        <v>21.8</v>
      </c>
      <c r="J106" s="6">
        <v>20.7</v>
      </c>
      <c r="K106" s="6">
        <v>24</v>
      </c>
      <c r="L106" s="66">
        <v>22.1</v>
      </c>
      <c r="M106" s="6">
        <v>23.2</v>
      </c>
      <c r="N106" s="6">
        <v>23.3</v>
      </c>
      <c r="O106" s="85">
        <v>24.2</v>
      </c>
      <c r="P106" s="61">
        <f t="shared" si="23"/>
        <v>3.5</v>
      </c>
      <c r="Q106" s="9">
        <f t="shared" si="24"/>
        <v>1.1832159566199232</v>
      </c>
      <c r="R106" s="9">
        <f t="shared" ref="R106:R109" si="27">AVERAGE(G106:O106)</f>
        <v>22.799999999999997</v>
      </c>
      <c r="S106" s="64">
        <v>0.8</v>
      </c>
      <c r="T106" s="41">
        <f t="shared" si="26"/>
        <v>23.599999999999998</v>
      </c>
    </row>
    <row r="107" spans="1:20">
      <c r="A107" s="4" t="s">
        <v>78</v>
      </c>
      <c r="B107" s="128"/>
      <c r="C107" s="128"/>
      <c r="D107" s="128"/>
      <c r="E107" s="128"/>
      <c r="F107" s="134"/>
      <c r="G107" s="5">
        <v>22.1</v>
      </c>
      <c r="H107" s="91">
        <v>24.1</v>
      </c>
      <c r="I107" s="91">
        <v>22.2</v>
      </c>
      <c r="J107" s="6">
        <v>21.1</v>
      </c>
      <c r="K107" s="6">
        <v>24.2</v>
      </c>
      <c r="L107" s="6">
        <v>22.1</v>
      </c>
      <c r="M107" s="6">
        <v>23.1</v>
      </c>
      <c r="N107" s="6">
        <v>23.2</v>
      </c>
      <c r="O107" s="85">
        <v>24.5</v>
      </c>
      <c r="P107" s="61">
        <f t="shared" si="23"/>
        <v>3.3999999999999986</v>
      </c>
      <c r="Q107" s="9">
        <f t="shared" si="24"/>
        <v>1.1620145342368902</v>
      </c>
      <c r="R107" s="9">
        <f t="shared" si="27"/>
        <v>22.955555555555556</v>
      </c>
      <c r="S107" s="46">
        <v>0.8</v>
      </c>
      <c r="T107" s="41">
        <f t="shared" si="26"/>
        <v>23.755555555555556</v>
      </c>
    </row>
    <row r="108" spans="1:20">
      <c r="A108" s="4" t="s">
        <v>79</v>
      </c>
      <c r="B108" s="128"/>
      <c r="C108" s="128"/>
      <c r="D108" s="128"/>
      <c r="E108" s="128"/>
      <c r="F108" s="134"/>
      <c r="G108" s="6">
        <v>22.4</v>
      </c>
      <c r="H108" s="91">
        <v>24.3</v>
      </c>
      <c r="I108" s="91">
        <v>22.1</v>
      </c>
      <c r="J108" s="6">
        <v>21.3</v>
      </c>
      <c r="K108" s="6">
        <v>24.6</v>
      </c>
      <c r="L108" s="6">
        <v>22.4</v>
      </c>
      <c r="M108" s="6">
        <v>23.2</v>
      </c>
      <c r="N108" s="6">
        <v>23.2</v>
      </c>
      <c r="O108" s="85">
        <v>24.6</v>
      </c>
      <c r="P108" s="61">
        <f t="shared" si="23"/>
        <v>3.3000000000000007</v>
      </c>
      <c r="Q108" s="9">
        <f t="shared" si="24"/>
        <v>1.1819240434327605</v>
      </c>
      <c r="R108" s="9">
        <f t="shared" si="27"/>
        <v>23.12222222222222</v>
      </c>
      <c r="S108" s="46">
        <v>0.8</v>
      </c>
      <c r="T108" s="41">
        <f t="shared" si="26"/>
        <v>23.922222222222221</v>
      </c>
    </row>
    <row r="109" spans="1:20">
      <c r="A109" s="4" t="s">
        <v>80</v>
      </c>
      <c r="B109" s="129"/>
      <c r="C109" s="129"/>
      <c r="D109" s="129"/>
      <c r="E109" s="129"/>
      <c r="F109" s="135"/>
      <c r="G109" s="6">
        <v>22.6</v>
      </c>
      <c r="H109" s="91">
        <v>23.3</v>
      </c>
      <c r="I109" s="91">
        <v>22.3</v>
      </c>
      <c r="J109" s="6">
        <v>21.6</v>
      </c>
      <c r="K109" s="6">
        <v>24.5</v>
      </c>
      <c r="L109" s="6">
        <v>22.6</v>
      </c>
      <c r="M109" s="9">
        <v>23.5</v>
      </c>
      <c r="N109" s="6">
        <v>23.3</v>
      </c>
      <c r="O109" s="85">
        <v>24.7</v>
      </c>
      <c r="P109" s="62">
        <f t="shared" si="23"/>
        <v>3.0999999999999979</v>
      </c>
      <c r="Q109" s="9">
        <f t="shared" si="24"/>
        <v>1.0076099333461219</v>
      </c>
      <c r="R109" s="9">
        <f t="shared" si="27"/>
        <v>23.155555555555555</v>
      </c>
      <c r="S109" s="46">
        <v>0.8</v>
      </c>
      <c r="T109" s="40">
        <f t="shared" si="26"/>
        <v>23.955555555555556</v>
      </c>
    </row>
  </sheetData>
  <mergeCells count="30">
    <mergeCell ref="C79:D79"/>
    <mergeCell ref="B80:B91"/>
    <mergeCell ref="C80:D91"/>
    <mergeCell ref="E80:E91"/>
    <mergeCell ref="F80:F91"/>
    <mergeCell ref="C97:D97"/>
    <mergeCell ref="B98:B109"/>
    <mergeCell ref="C98:D109"/>
    <mergeCell ref="E98:E109"/>
    <mergeCell ref="F98:F109"/>
    <mergeCell ref="C5:D5"/>
    <mergeCell ref="C41:D41"/>
    <mergeCell ref="B6:B17"/>
    <mergeCell ref="B42:B53"/>
    <mergeCell ref="E6:E17"/>
    <mergeCell ref="E42:E53"/>
    <mergeCell ref="C23:D23"/>
    <mergeCell ref="B24:B35"/>
    <mergeCell ref="C24:D35"/>
    <mergeCell ref="E24:E35"/>
    <mergeCell ref="B62:B73"/>
    <mergeCell ref="C62:D73"/>
    <mergeCell ref="E62:E73"/>
    <mergeCell ref="F62:F73"/>
    <mergeCell ref="F6:F17"/>
    <mergeCell ref="F42:F53"/>
    <mergeCell ref="C6:D17"/>
    <mergeCell ref="C42:D53"/>
    <mergeCell ref="C61:D61"/>
    <mergeCell ref="F24:F35"/>
  </mergeCells>
  <phoneticPr fontId="13" type="noConversion"/>
  <conditionalFormatting sqref="P6:P20 P24:P37 P42:P53">
    <cfRule type="cellIs" dxfId="3" priority="11" operator="greaterThan">
      <formula>2.5</formula>
    </cfRule>
  </conditionalFormatting>
  <conditionalFormatting sqref="P62:P73">
    <cfRule type="cellIs" dxfId="2" priority="5" operator="greaterThan">
      <formula>2.5</formula>
    </cfRule>
  </conditionalFormatting>
  <conditionalFormatting sqref="P80:P91">
    <cfRule type="cellIs" dxfId="1" priority="3" operator="greaterThan">
      <formula>2.5</formula>
    </cfRule>
  </conditionalFormatting>
  <conditionalFormatting sqref="P98:P109">
    <cfRule type="cellIs" dxfId="0" priority="8" operator="greaterThan">
      <formula>2.5</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E9551B3FDDA24EBF0A209BAAD637CA" ma:contentTypeVersion="21" ma:contentTypeDescription="Create a new document." ma:contentTypeScope="" ma:versionID="2ccf4b56b599cf8e6ea5ffbb9e7242d2">
  <xsd:schema xmlns:xsd="http://www.w3.org/2001/XMLSchema" xmlns:xs="http://www.w3.org/2001/XMLSchema" xmlns:p="http://schemas.microsoft.com/office/2006/metadata/properties" xmlns:ns1="http://schemas.microsoft.com/sharepoint/v3" xmlns:ns2="2f282d3b-eb4a-4b09-b61f-b9593442e286" xmlns:ns3="9b239327-9e80-40e4-b1b7-4394fed77a33" xmlns:ns4="d8762117-8292-4133-b1c7-eab5c6487cfd" targetNamespace="http://schemas.microsoft.com/office/2006/metadata/properties" ma:root="true" ma:fieldsID="970ffe4eafcd9f4eda3f5040a1e0e65c" ns1:_="" ns2:_="" ns3:_="" ns4:_="">
    <xsd:import namespace="http://schemas.microsoft.com/sharepoint/v3"/>
    <xsd:import namespace="2f282d3b-eb4a-4b09-b61f-b9593442e286"/>
    <xsd:import namespace="9b239327-9e80-40e4-b1b7-4394fed77a33"/>
    <xsd:import namespace="d8762117-8292-4133-b1c7-eab5c6487cf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282d3b-eb4a-4b09-b61f-b9593442e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c3d31b72-c4b9-4223-ac69-1d9539891dc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239327-9e80-40e4-b1b7-4394fed77a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8762117-8292-4133-b1c7-eab5c6487cfd"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b887a991-dcc8-442b-9da6-e470cbc3e4a9}" ma:internalName="TaxCatchAll" ma:showField="CatchAllData" ma:web="9b239327-9e80-40e4-b1b7-4394fed77a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8762117-8292-4133-b1c7-eab5c6487cfd" xsi:nil="true"/>
    <lcf76f155ced4ddcb4097134ff3c332f xmlns="2f282d3b-eb4a-4b09-b61f-b9593442e286">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_Flow_SignoffStatus xmlns="2f282d3b-eb4a-4b09-b61f-b9593442e28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5BC14F-7146-4D22-BD50-92B658792ED1}">
  <ds:schemaRefs/>
</ds:datastoreItem>
</file>

<file path=customXml/itemProps2.xml><?xml version="1.0" encoding="utf-8"?>
<ds:datastoreItem xmlns:ds="http://schemas.openxmlformats.org/officeDocument/2006/customXml" ds:itemID="{6938C588-62A3-461A-A152-8CFD0CF3FBB2}">
  <ds:schemaRefs>
    <ds:schemaRef ds:uri="http://purl.org/dc/elements/1.1/"/>
    <ds:schemaRef ds:uri="http://schemas.microsoft.com/sharepoint/v3"/>
    <ds:schemaRef ds:uri="http://www.w3.org/XML/1998/namespace"/>
    <ds:schemaRef ds:uri="http://purl.org/dc/terms/"/>
    <ds:schemaRef ds:uri="http://schemas.microsoft.com/office/infopath/2007/PartnerControls"/>
    <ds:schemaRef ds:uri="d8762117-8292-4133-b1c7-eab5c6487cfd"/>
    <ds:schemaRef ds:uri="http://schemas.openxmlformats.org/package/2006/metadata/core-properties"/>
    <ds:schemaRef ds:uri="http://schemas.microsoft.com/office/2006/documentManagement/types"/>
    <ds:schemaRef ds:uri="9b239327-9e80-40e4-b1b7-4394fed77a33"/>
    <ds:schemaRef ds:uri="2f282d3b-eb4a-4b09-b61f-b9593442e286"/>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89AC288C-6447-43A8-9109-08D9B8B6780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PDSCH (TDD)</vt:lpstr>
      <vt:lpstr>PDSCH (FDD)</vt:lpstr>
      <vt:lpstr>CA (FDD)</vt:lpstr>
      <vt:lpstr>CA (TDD)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Kamel Tourki</dc:creator>
  <cp:lastModifiedBy>Jiakai - Ericsson</cp:lastModifiedBy>
  <dcterms:created xsi:type="dcterms:W3CDTF">2020-05-25T02:29:00Z</dcterms:created>
  <dcterms:modified xsi:type="dcterms:W3CDTF">2024-05-17T06:59:09Z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(3)JqAwXmU3zHSI19CiDj2RAn6OG0QwczzcCpykt5prFMcJY+5HCWqvZn9BOqCXytgeTvJcITmR
t2tIunozSZF/vz1BhbfQZcJxlKZxqh+9horSZOzn81OgzlO0+ZDnMeh4OeEAnETz1eUyRX8D
3m9onbVaGDYuBousWB+QQFDH1cJPHTP4h8yyknLAnoEcyTKFUJ57f0lEP7rpvD5KfUW8xC7w
IlufC4mYoHtCyv0xkK</vt:lpwstr>
  </property>
  <property fmtid="{D5CDD505-2E9C-101B-9397-08002B2CF9AE}" pid="3" name="_2015_ms_pID_7253431">
    <vt:lpwstr>HAe+DG0nT155lo23KUANC2mx4dV5FeYEY09eZHMC86eYrUOYyTQpr8
KwTP7MAkDMwl7xo0lb7OKdxrstjmW2xcnTgmm5cu1ylpFOnN7boCFpAnG4TmHHqljfm/Xjls
n508mDQCfx9N0i+jahO31MIa8lb4ne42davtjuousgjSs8kXD88RyczulT86WrhBzlwjZVxq
tTO3Mhb1I1oTZiRQVnVYi7iepF1BBAgQkZP6</vt:lpwstr>
  </property>
  <property fmtid="{D5CDD505-2E9C-101B-9397-08002B2CF9AE}" pid="4" name="_2015_ms_pID_7253432">
    <vt:lpwstr>GgB9OB6hCrwHrFGKFWbM830=</vt:lpwstr>
  </property>
  <property fmtid="{D5CDD505-2E9C-101B-9397-08002B2CF9AE}" pid="5" name="ContentTypeId">
    <vt:lpwstr>0x010100F3E9551B3FDDA24EBF0A209BAAD637CA</vt:lpwstr>
  </property>
  <property fmtid="{D5CDD505-2E9C-101B-9397-08002B2CF9AE}" pid="6" name="_dlc_DocIdItemGuid">
    <vt:lpwstr>7440dff2-4b92-4e69-bfe8-8292a3f23c5e</vt:lpwstr>
  </property>
  <property fmtid="{D5CDD505-2E9C-101B-9397-08002B2CF9AE}" pid="7" name="KSOProductBuildVer">
    <vt:lpwstr>2052-11.8.2.12085</vt:lpwstr>
  </property>
  <property fmtid="{D5CDD505-2E9C-101B-9397-08002B2CF9AE}" pid="8" name="_readonly">
    <vt:lpwstr/>
  </property>
  <property fmtid="{D5CDD505-2E9C-101B-9397-08002B2CF9AE}" pid="9" name="_change">
    <vt:lpwstr/>
  </property>
  <property fmtid="{D5CDD505-2E9C-101B-9397-08002B2CF9AE}" pid="10" name="_full-control">
    <vt:lpwstr/>
  </property>
  <property fmtid="{D5CDD505-2E9C-101B-9397-08002B2CF9AE}" pid="11" name="sflag">
    <vt:lpwstr>1699531201</vt:lpwstr>
  </property>
  <property fmtid="{D5CDD505-2E9C-101B-9397-08002B2CF9AE}" pid="12" name="ICV">
    <vt:lpwstr>56B85451D78648D4B87F146219346EB6</vt:lpwstr>
  </property>
</Properties>
</file>