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qualcomm-my.sharepoint.com/personal/gnigam_qti_qualcomm_com/Documents/Documents/RAN4/RAN4_99_e/1st Round/326_35_45MHz/"/>
    </mc:Choice>
  </mc:AlternateContent>
  <xr:revisionPtr revIDLastSave="8" documentId="11_717925ADC231567CC7311C9C11A518218EAE90E7" xr6:coauthVersionLast="45" xr6:coauthVersionMax="45" xr10:uidLastSave="{E276F1B3-BC46-469D-8912-9FC53A857660}"/>
  <bookViews>
    <workbookView xWindow="-120" yWindow="-120" windowWidth="25440" windowHeight="15390" tabRatio="775" activeTab="2" xr2:uid="{00000000-000D-0000-FFFF-FFFF00000000}"/>
  </bookViews>
  <sheets>
    <sheet name="Cover page" sheetId="8" r:id="rId1"/>
    <sheet name="List of tests" sheetId="16" r:id="rId2"/>
    <sheet name="Test summary" sheetId="9" r:id="rId3"/>
    <sheet name="Case 1" sheetId="1" r:id="rId4"/>
    <sheet name="Case 2" sheetId="2" r:id="rId5"/>
    <sheet name="Case 3" sheetId="3" r:id="rId6"/>
    <sheet name="Case 4" sheetId="4" r:id="rId7"/>
  </sheets>
  <definedNames>
    <definedName name="_Ref63699293" localSheetId="1">'List of tests'!$B$9</definedName>
    <definedName name="Title" localSheetId="0">'Cover page'!$B$2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4" l="1"/>
  <c r="D2" i="4"/>
  <c r="E2" i="4"/>
  <c r="F2" i="4"/>
  <c r="G2" i="4"/>
  <c r="B2" i="4"/>
  <c r="C2" i="3"/>
  <c r="D2" i="3"/>
  <c r="E2" i="3"/>
  <c r="F2" i="3"/>
  <c r="G2" i="3"/>
  <c r="B2" i="3"/>
  <c r="C2" i="2"/>
  <c r="D2" i="2"/>
  <c r="E2" i="2"/>
  <c r="F2" i="2"/>
  <c r="G2" i="2"/>
  <c r="B2" i="2"/>
  <c r="C2" i="1"/>
  <c r="D2" i="1"/>
  <c r="E2" i="1"/>
  <c r="F2" i="1"/>
  <c r="G2" i="1"/>
  <c r="B2" i="1"/>
  <c r="G24" i="4" l="1"/>
  <c r="G6" i="9" s="1"/>
  <c r="G24" i="3"/>
  <c r="G5" i="9" s="1"/>
  <c r="G24" i="2"/>
  <c r="G4" i="9" s="1"/>
  <c r="G24" i="1"/>
  <c r="G3" i="9" s="1"/>
  <c r="F24" i="3" l="1"/>
  <c r="F5" i="9" l="1"/>
  <c r="D24" i="1"/>
  <c r="E24" i="1"/>
  <c r="F24" i="1"/>
  <c r="F3" i="9" l="1"/>
  <c r="F24" i="4" l="1"/>
  <c r="E24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E24" i="3"/>
  <c r="A4" i="3"/>
  <c r="A5" i="3" s="1"/>
  <c r="A6" i="3" s="1"/>
  <c r="A7" i="3" s="1"/>
  <c r="A8" i="3" s="1"/>
  <c r="F24" i="2"/>
  <c r="E24" i="2"/>
  <c r="A4" i="2"/>
  <c r="A5" i="2" s="1"/>
  <c r="A6" i="2" s="1"/>
  <c r="A7" i="2" s="1"/>
  <c r="A8" i="2" s="1"/>
  <c r="A9" i="2" s="1"/>
  <c r="A10" i="2" s="1"/>
  <c r="A11" i="2" s="1"/>
  <c r="A4" i="1"/>
  <c r="A5" i="1" s="1"/>
  <c r="A6" i="1" s="1"/>
  <c r="A7" i="1" s="1"/>
  <c r="A8" i="1" s="1"/>
  <c r="A9" i="1" s="1"/>
  <c r="A10" i="1" s="1"/>
  <c r="A11" i="1" s="1"/>
  <c r="B24" i="4" l="1"/>
  <c r="B24" i="2"/>
  <c r="A12" i="1"/>
  <c r="F4" i="9"/>
  <c r="F6" i="9"/>
  <c r="A17" i="4"/>
  <c r="A18" i="4" s="1"/>
  <c r="A19" i="4" s="1"/>
  <c r="A20" i="4" s="1"/>
  <c r="A21" i="4" s="1"/>
  <c r="A22" i="4" s="1"/>
  <c r="A23" i="4" s="1"/>
  <c r="A9" i="3"/>
  <c r="A10" i="3" s="1"/>
  <c r="A11" i="3" s="1"/>
  <c r="A12" i="3" s="1"/>
  <c r="A13" i="3" s="1"/>
  <c r="A14" i="3" s="1"/>
  <c r="A15" i="3" s="1"/>
  <c r="A16" i="3" s="1"/>
  <c r="D24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I10" i="9" l="1"/>
  <c r="J10" i="9"/>
  <c r="L10" i="9" s="1"/>
  <c r="H10" i="9"/>
  <c r="A17" i="3"/>
  <c r="A18" i="3" s="1"/>
  <c r="A19" i="3" s="1"/>
  <c r="A20" i="3" s="1"/>
  <c r="A21" i="3" s="1"/>
  <c r="A22" i="3" s="1"/>
  <c r="A23" i="3" s="1"/>
  <c r="B24" i="3"/>
  <c r="A13" i="1"/>
  <c r="C24" i="2"/>
  <c r="C24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B24" i="1"/>
  <c r="D24" i="3"/>
  <c r="D24" i="4"/>
  <c r="C24" i="4"/>
  <c r="H13" i="9" l="1"/>
  <c r="J13" i="9"/>
  <c r="L13" i="9" s="1"/>
  <c r="I13" i="9"/>
  <c r="J4" i="9"/>
  <c r="I3" i="9"/>
  <c r="H4" i="9"/>
  <c r="I4" i="9"/>
  <c r="I6" i="9"/>
  <c r="H6" i="9"/>
  <c r="J6" i="9"/>
  <c r="H11" i="9" l="1"/>
  <c r="J11" i="9"/>
  <c r="L11" i="9" s="1"/>
  <c r="I11" i="9"/>
  <c r="H3" i="9"/>
  <c r="J3" i="9"/>
  <c r="C24" i="3"/>
  <c r="H12" i="9" l="1"/>
  <c r="I12" i="9"/>
  <c r="J12" i="9"/>
  <c r="L12" i="9" s="1"/>
  <c r="H5" i="9"/>
  <c r="J5" i="9"/>
  <c r="I5" i="9"/>
</calcChain>
</file>

<file path=xl/sharedStrings.xml><?xml version="1.0" encoding="utf-8"?>
<sst xmlns="http://schemas.openxmlformats.org/spreadsheetml/2006/main" count="125" uniqueCount="50">
  <si>
    <t/>
  </si>
  <si>
    <t>SNR (dB)</t>
    <phoneticPr fontId="2" type="noConversion"/>
  </si>
  <si>
    <t>xx</t>
    <phoneticPr fontId="2" type="noConversion"/>
  </si>
  <si>
    <t>Intel</t>
    <phoneticPr fontId="2" type="noConversion"/>
  </si>
  <si>
    <t>Ericsson</t>
    <phoneticPr fontId="2" type="noConversion"/>
  </si>
  <si>
    <t>Test Point</t>
    <phoneticPr fontId="2" type="noConversion"/>
  </si>
  <si>
    <t>Max throughput (bps)</t>
    <phoneticPr fontId="2" type="noConversion"/>
  </si>
  <si>
    <t>SNR at test point (dB)</t>
    <phoneticPr fontId="2" type="noConversion"/>
  </si>
  <si>
    <t>Source: Huawei, HiSilicon</t>
    <phoneticPr fontId="12" type="noConversion"/>
  </si>
  <si>
    <r>
      <rPr>
        <b/>
        <sz val="14"/>
        <rFont val="Times New Roman"/>
        <family val="1"/>
      </rPr>
      <t>Document for:</t>
    </r>
    <r>
      <rPr>
        <sz val="14"/>
        <rFont val="Times New Roman"/>
        <family val="1"/>
      </rPr>
      <t xml:space="preserve"> Information</t>
    </r>
  </si>
  <si>
    <t>Alignment results</t>
    <phoneticPr fontId="2" type="noConversion"/>
  </si>
  <si>
    <t>Case number</t>
    <phoneticPr fontId="2" type="noConversion"/>
  </si>
  <si>
    <t>Huawei</t>
    <phoneticPr fontId="2" type="noConversion"/>
  </si>
  <si>
    <t>xx</t>
    <phoneticPr fontId="2" type="noConversion"/>
  </si>
  <si>
    <t>STD</t>
    <phoneticPr fontId="2" type="noConversion"/>
  </si>
  <si>
    <t>SPAN</t>
    <phoneticPr fontId="2" type="noConversion"/>
  </si>
  <si>
    <t>AVE</t>
    <phoneticPr fontId="2" type="noConversion"/>
  </si>
  <si>
    <t>Impairment results</t>
    <phoneticPr fontId="2" type="noConversion"/>
  </si>
  <si>
    <t>Margin</t>
    <phoneticPr fontId="2" type="noConversion"/>
  </si>
  <si>
    <t>Req</t>
    <phoneticPr fontId="2" type="noConversion"/>
  </si>
  <si>
    <t>Fraction of maximum throughput (%)</t>
  </si>
  <si>
    <t>16QAM, 0.48</t>
  </si>
  <si>
    <t>Propagation condition</t>
  </si>
  <si>
    <t>Reference</t>
    <phoneticPr fontId="2" type="noConversion"/>
  </si>
  <si>
    <t>[1]</t>
    <phoneticPr fontId="2" type="noConversion"/>
  </si>
  <si>
    <t>Qualcomm</t>
    <phoneticPr fontId="2" type="noConversion"/>
  </si>
  <si>
    <r>
      <rPr>
        <b/>
        <sz val="14"/>
        <rFont val="Times New Roman"/>
        <family val="1"/>
      </rPr>
      <t>Title:</t>
    </r>
    <r>
      <rPr>
        <sz val="14"/>
        <rFont val="Times New Roman"/>
        <family val="1"/>
      </rPr>
      <t xml:space="preserve"> Summary of simulation results for 35MHz and 45MHz channel bandwidth for FR1 FDD</t>
    </r>
    <phoneticPr fontId="12" type="noConversion"/>
  </si>
  <si>
    <t>3GPP TSG-RAN WG4 Meeting #99-e</t>
    <phoneticPr fontId="12" type="noConversion"/>
  </si>
  <si>
    <t>Electronic Meeting,  19 - 27 May, 2021</t>
    <phoneticPr fontId="12" type="noConversion"/>
  </si>
  <si>
    <t xml:space="preserve">Bandwidth (MHz) </t>
  </si>
  <si>
    <t>Reference channel</t>
  </si>
  <si>
    <t>Modulation format and code rate</t>
  </si>
  <si>
    <t>Correlation matrix and antenna configuration</t>
  </si>
  <si>
    <t>R.PDSCH.1-10.3 FDD</t>
    <phoneticPr fontId="2" type="noConversion"/>
  </si>
  <si>
    <t>R.PDSCH.1-10.4 FDD</t>
    <phoneticPr fontId="2" type="noConversion"/>
  </si>
  <si>
    <t>TDLA30-10</t>
    <phoneticPr fontId="2" type="noConversion"/>
  </si>
  <si>
    <t>2x4, ULA Low</t>
    <phoneticPr fontId="2" type="noConversion"/>
  </si>
  <si>
    <t>2x2, ULA Low</t>
    <phoneticPr fontId="2" type="noConversion"/>
  </si>
  <si>
    <t>PDSCH CA</t>
    <phoneticPr fontId="2" type="noConversion"/>
  </si>
  <si>
    <t>Test number</t>
    <phoneticPr fontId="2" type="noConversion"/>
  </si>
  <si>
    <t>Case number</t>
    <phoneticPr fontId="2" type="noConversion"/>
  </si>
  <si>
    <t>Huawei</t>
    <phoneticPr fontId="2" type="noConversion"/>
  </si>
  <si>
    <t>PDSCH CA Case 1 (35MHz, 2x2)</t>
    <phoneticPr fontId="2" type="noConversion"/>
  </si>
  <si>
    <t>PDSCH CA Case 2 (45MHz, 2x2)</t>
    <phoneticPr fontId="2" type="noConversion"/>
  </si>
  <si>
    <t>PDSCH CA Case 3 (35MHz, 2x4)</t>
    <phoneticPr fontId="2" type="noConversion"/>
  </si>
  <si>
    <t>PDSCH CA Case 4 (45MHz, 2x4)</t>
    <phoneticPr fontId="2" type="noConversion"/>
  </si>
  <si>
    <t>SNR at test point (dB)</t>
    <phoneticPr fontId="2" type="noConversion"/>
  </si>
  <si>
    <t>R4-2106090, Way forward on UE demodulation and CQI reporting for channel bandwidths 35MHz and 45MHz for NR FR1, RAN4#98-bis-e, Ericsson</t>
    <phoneticPr fontId="2" type="noConversion"/>
  </si>
  <si>
    <t>Agenda: 8.28.5</t>
    <phoneticPr fontId="12" type="noConversion"/>
  </si>
  <si>
    <t>R4-2110548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</si>
</sst>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_ "/>
  </numFmts>
  <fonts count="21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3"/>
      <charset val="129"/>
      <scheme val="minor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0"/>
      <color theme="1"/>
      <name val="Times New Roman"/>
      <family val="1"/>
    </font>
    <font>
      <sz val="12"/>
      <name val="宋体"/>
      <family val="3"/>
      <charset val="134"/>
    </font>
    <font>
      <sz val="10"/>
      <name val="Times New Roman"/>
      <family val="1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10" fillId="0" borderId="0"/>
    <xf numFmtId="0" fontId="18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0" xfId="2" applyFont="1" applyAlignment="1">
      <alignment vertical="center"/>
    </xf>
    <xf numFmtId="0" fontId="10" fillId="0" borderId="0" xfId="3"/>
    <xf numFmtId="0" fontId="11" fillId="2" borderId="15" xfId="2" applyFont="1" applyFill="1" applyBorder="1" applyAlignment="1">
      <alignment vertical="center"/>
    </xf>
    <xf numFmtId="0" fontId="11" fillId="2" borderId="19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0" fontId="11" fillId="2" borderId="2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1" fillId="2" borderId="21" xfId="2" applyFont="1" applyFill="1" applyBorder="1" applyAlignment="1">
      <alignment vertical="center"/>
    </xf>
    <xf numFmtId="0" fontId="14" fillId="2" borderId="20" xfId="2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14" fillId="2" borderId="21" xfId="2" applyFont="1" applyFill="1" applyBorder="1" applyAlignment="1">
      <alignment vertical="center"/>
    </xf>
    <xf numFmtId="0" fontId="1" fillId="0" borderId="0" xfId="2" applyAlignment="1">
      <alignment vertical="center"/>
    </xf>
    <xf numFmtId="0" fontId="15" fillId="2" borderId="2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6" fillId="2" borderId="20" xfId="2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16" fillId="2" borderId="17" xfId="2" applyFont="1" applyFill="1" applyBorder="1" applyAlignment="1">
      <alignment vertical="center"/>
    </xf>
    <xf numFmtId="0" fontId="16" fillId="2" borderId="22" xfId="2" applyFont="1" applyFill="1" applyBorder="1" applyAlignment="1">
      <alignment vertical="center"/>
    </xf>
    <xf numFmtId="0" fontId="14" fillId="2" borderId="22" xfId="2" applyFont="1" applyFill="1" applyBorder="1" applyAlignment="1">
      <alignment vertical="center"/>
    </xf>
    <xf numFmtId="0" fontId="14" fillId="2" borderId="18" xfId="2" applyFont="1" applyFill="1" applyBorder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 applyFill="1" applyAlignment="1">
      <alignment vertical="center"/>
    </xf>
    <xf numFmtId="0" fontId="19" fillId="0" borderId="0" xfId="4" applyFont="1">
      <alignment vertical="center"/>
    </xf>
    <xf numFmtId="0" fontId="6" fillId="0" borderId="3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164" fontId="6" fillId="4" borderId="7" xfId="0" applyNumberFormat="1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4" fillId="2" borderId="21" xfId="2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00000000}"/>
    <cellStyle name="常规 2" xfId="3" xr:uid="{00000000-0005-0000-0000-000002000000}"/>
    <cellStyle name="常规 2 2" xfId="4" xr:uid="{00000000-0005-0000-0000-000003000000}"/>
    <cellStyle name="常规 3" xfId="2" xr:uid="{00000000-0005-0000-0000-000004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C4CD"/>
      <color rgb="FFFF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PDSCH</a:t>
            </a:r>
            <a:r>
              <a:rPr lang="en-US" altLang="zh-CN" baseline="0"/>
              <a:t> Case 1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'Case 1'!$B$2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'Case 1'!$A$3:$A$23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1'!$B$3:$B$23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2-4568-8796-1052D1067587}"/>
            </c:ext>
          </c:extLst>
        </c:ser>
        <c:ser>
          <c:idx val="1"/>
          <c:order val="1"/>
          <c:tx>
            <c:strRef>
              <c:f>'Case 1'!$C$2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'Case 1'!$A$3:$A$23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1'!$C$3:$C$23</c:f>
              <c:numCache>
                <c:formatCode>0_ </c:formatCode>
                <c:ptCount val="21"/>
                <c:pt idx="0">
                  <c:v>4212885.5999999996</c:v>
                </c:pt>
                <c:pt idx="1">
                  <c:v>8774488.8000000007</c:v>
                </c:pt>
                <c:pt idx="2">
                  <c:v>15258751.199999999</c:v>
                </c:pt>
                <c:pt idx="3">
                  <c:v>22195404</c:v>
                </c:pt>
                <c:pt idx="4">
                  <c:v>27727761.600000001</c:v>
                </c:pt>
                <c:pt idx="5">
                  <c:v>32713480.800000001</c:v>
                </c:pt>
                <c:pt idx="6">
                  <c:v>37388181.600000001</c:v>
                </c:pt>
                <c:pt idx="7">
                  <c:v>41978059.200000003</c:v>
                </c:pt>
                <c:pt idx="8">
                  <c:v>46728158.399999999</c:v>
                </c:pt>
                <c:pt idx="9">
                  <c:v>51402859.200000003</c:v>
                </c:pt>
                <c:pt idx="10">
                  <c:v>57331058.399999999</c:v>
                </c:pt>
                <c:pt idx="11">
                  <c:v>63532576.799999997</c:v>
                </c:pt>
                <c:pt idx="12">
                  <c:v>69781219.200000003</c:v>
                </c:pt>
                <c:pt idx="13">
                  <c:v>75634020</c:v>
                </c:pt>
                <c:pt idx="14">
                  <c:v>80893058.400000006</c:v>
                </c:pt>
                <c:pt idx="15">
                  <c:v>84992846.400000006</c:v>
                </c:pt>
                <c:pt idx="16">
                  <c:v>87217099.200000003</c:v>
                </c:pt>
                <c:pt idx="17">
                  <c:v>88527146.400000006</c:v>
                </c:pt>
                <c:pt idx="18">
                  <c:v>89196307.200000003</c:v>
                </c:pt>
                <c:pt idx="19">
                  <c:v>89422502.400000006</c:v>
                </c:pt>
                <c:pt idx="20">
                  <c:v>89488476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2-4568-8796-1052D1067587}"/>
            </c:ext>
          </c:extLst>
        </c:ser>
        <c:ser>
          <c:idx val="2"/>
          <c:order val="2"/>
          <c:tx>
            <c:strRef>
              <c:f>'Case 1'!$D$2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'Case 1'!$A$3:$A$23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1'!$D$3:$D$23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2-4568-8796-1052D1067587}"/>
            </c:ext>
          </c:extLst>
        </c:ser>
        <c:ser>
          <c:idx val="5"/>
          <c:order val="4"/>
          <c:tx>
            <c:strRef>
              <c:f>'Case 1'!$F$2</c:f>
              <c:strCache>
                <c:ptCount val="1"/>
                <c:pt idx="0">
                  <c:v>xx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'Case 1'!$A$3:$A$23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1'!$F$3:$F$23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62-4568-8796-1052D1067587}"/>
            </c:ext>
          </c:extLst>
        </c:ser>
        <c:ser>
          <c:idx val="6"/>
          <c:order val="5"/>
          <c:tx>
            <c:strRef>
              <c:f>'Case 1'!$G$2</c:f>
              <c:strCache>
                <c:ptCount val="1"/>
                <c:pt idx="0">
                  <c:v>xx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'Case 1'!$A$3:$A$23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1'!$G$3:$G$23</c:f>
              <c:numCache>
                <c:formatCode>0_ </c:formatCode>
                <c:ptCount val="21"/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62-4568-8796-1052D1067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10190336"/>
        <c:axId val="-810191968"/>
        <c:extLst>
          <c:ext xmlns:c15="http://schemas.microsoft.com/office/drawing/2012/chart" uri="{02D57815-91ED-43cb-92C2-25804820EDAC}">
            <c15:filteredLine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'Case 1'!$E$2</c15:sqref>
                        </c15:formulaRef>
                      </c:ext>
                    </c:extLst>
                    <c:strCache>
                      <c:ptCount val="1"/>
                      <c:pt idx="0">
                        <c:v>Qualcomm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'Case 1'!$A$3:$A$23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'Case 1'!$E$3:$E$23</c15:sqref>
                        </c15:formulaRef>
                      </c:ext>
                    </c:extLst>
                    <c:numCache>
                      <c:formatCode>0_ </c:formatCode>
                      <c:ptCount val="21"/>
                      <c:pt idx="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B162-4568-8796-1052D1067587}"/>
                  </c:ext>
                </c:extLst>
              </c15:ser>
            </c15:filteredLineSeries>
          </c:ext>
        </c:extLst>
      </c:lineChart>
      <c:catAx>
        <c:axId val="-810190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SNR/dB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0191968"/>
        <c:crosses val="autoZero"/>
        <c:auto val="1"/>
        <c:lblAlgn val="ctr"/>
        <c:lblOffset val="100"/>
        <c:noMultiLvlLbl val="0"/>
      </c:catAx>
      <c:valAx>
        <c:axId val="-81019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Absolute</a:t>
                </a:r>
                <a:r>
                  <a:rPr lang="en-US" altLang="zh-CN" baseline="0"/>
                  <a:t> throughput/bps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019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PDSCH</a:t>
            </a:r>
            <a:r>
              <a:rPr lang="en-US" altLang="zh-CN" baseline="0"/>
              <a:t> Case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'Case 2'!$B$2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'Case 2'!$A$3:$A$23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2'!$B$3:$B$23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8A-4CAE-A799-FEE81120AA1C}"/>
            </c:ext>
          </c:extLst>
        </c:ser>
        <c:ser>
          <c:idx val="1"/>
          <c:order val="1"/>
          <c:tx>
            <c:strRef>
              <c:f>'Case 2'!$C$2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'Case 2'!$A$3:$A$23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2'!$C$3:$C$23</c:f>
              <c:numCache>
                <c:formatCode>0_ </c:formatCode>
                <c:ptCount val="21"/>
                <c:pt idx="0">
                  <c:v>4328755.2000000002</c:v>
                </c:pt>
                <c:pt idx="1">
                  <c:v>9419961.5999999996</c:v>
                </c:pt>
                <c:pt idx="2">
                  <c:v>17425699.199999999</c:v>
                </c:pt>
                <c:pt idx="3">
                  <c:v>25911043.199999999</c:v>
                </c:pt>
                <c:pt idx="4">
                  <c:v>33781507.200000003</c:v>
                </c:pt>
                <c:pt idx="5">
                  <c:v>40446806.399999999</c:v>
                </c:pt>
                <c:pt idx="6">
                  <c:v>46251273.600000001</c:v>
                </c:pt>
                <c:pt idx="7">
                  <c:v>52154121.600000001</c:v>
                </c:pt>
                <c:pt idx="8">
                  <c:v>58179945.600000001</c:v>
                </c:pt>
                <c:pt idx="9">
                  <c:v>64193472</c:v>
                </c:pt>
                <c:pt idx="10">
                  <c:v>70944854.400000006</c:v>
                </c:pt>
                <c:pt idx="11">
                  <c:v>78729235.200000003</c:v>
                </c:pt>
                <c:pt idx="12">
                  <c:v>86722675.200000003</c:v>
                </c:pt>
                <c:pt idx="13">
                  <c:v>94396377.599999994</c:v>
                </c:pt>
                <c:pt idx="14">
                  <c:v>102217651.2</c:v>
                </c:pt>
                <c:pt idx="15">
                  <c:v>108329558.40000001</c:v>
                </c:pt>
                <c:pt idx="16">
                  <c:v>112363171.2</c:v>
                </c:pt>
                <c:pt idx="17">
                  <c:v>115044048</c:v>
                </c:pt>
                <c:pt idx="18">
                  <c:v>116187724.8</c:v>
                </c:pt>
                <c:pt idx="19">
                  <c:v>116642736</c:v>
                </c:pt>
                <c:pt idx="20">
                  <c:v>116790307.2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8A-4CAE-A799-FEE81120AA1C}"/>
            </c:ext>
          </c:extLst>
        </c:ser>
        <c:ser>
          <c:idx val="2"/>
          <c:order val="2"/>
          <c:tx>
            <c:strRef>
              <c:f>'Case 2'!$D$2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'Case 2'!$A$3:$A$23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2'!$D$3:$D$23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8A-4CAE-A799-FEE81120AA1C}"/>
            </c:ext>
          </c:extLst>
        </c:ser>
        <c:ser>
          <c:idx val="4"/>
          <c:order val="3"/>
          <c:tx>
            <c:strRef>
              <c:f>'Case 2'!$E$2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'Case 2'!$A$3:$A$23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2'!$E$3:$E$23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8A-4CAE-A799-FEE81120AA1C}"/>
            </c:ext>
          </c:extLst>
        </c:ser>
        <c:ser>
          <c:idx val="5"/>
          <c:order val="4"/>
          <c:tx>
            <c:strRef>
              <c:f>'Case 2'!$F$2</c:f>
              <c:strCache>
                <c:ptCount val="1"/>
                <c:pt idx="0">
                  <c:v>xx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'Case 2'!$A$3:$A$23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2'!$F$3:$F$23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8A-4CAE-A799-FEE81120AA1C}"/>
            </c:ext>
          </c:extLst>
        </c:ser>
        <c:ser>
          <c:idx val="6"/>
          <c:order val="5"/>
          <c:tx>
            <c:strRef>
              <c:f>'Case 2'!$G$2</c:f>
              <c:strCache>
                <c:ptCount val="1"/>
                <c:pt idx="0">
                  <c:v>xx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'Case 2'!$A$3:$A$23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2'!$G$3:$G$23</c:f>
              <c:numCache>
                <c:formatCode>0_ </c:formatCode>
                <c:ptCount val="21"/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8A-4CAE-A799-FEE81120A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10188160"/>
        <c:axId val="-810191424"/>
      </c:lineChart>
      <c:catAx>
        <c:axId val="-81018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SNR/dB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0191424"/>
        <c:crosses val="autoZero"/>
        <c:auto val="1"/>
        <c:lblAlgn val="ctr"/>
        <c:lblOffset val="100"/>
        <c:noMultiLvlLbl val="0"/>
      </c:catAx>
      <c:valAx>
        <c:axId val="-81019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Absolute</a:t>
                </a:r>
                <a:r>
                  <a:rPr lang="en-US" altLang="zh-CN" baseline="0"/>
                  <a:t> throughput/bps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018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PDSCH</a:t>
            </a:r>
            <a:r>
              <a:rPr lang="en-US" altLang="zh-CN" baseline="0"/>
              <a:t> Case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'Case 3'!$B$2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'Case 3'!$A$3:$A$23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3'!$B$3:$B$23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23-44D1-9B34-5BC486273E12}"/>
            </c:ext>
          </c:extLst>
        </c:ser>
        <c:ser>
          <c:idx val="1"/>
          <c:order val="1"/>
          <c:tx>
            <c:strRef>
              <c:f>'Case 3'!$C$2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'Case 3'!$A$3:$A$23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3'!$C$3:$C$23</c:f>
              <c:numCache>
                <c:formatCode>0_ </c:formatCode>
                <c:ptCount val="21"/>
                <c:pt idx="0">
                  <c:v>28849312.800000001</c:v>
                </c:pt>
                <c:pt idx="1">
                  <c:v>34824636</c:v>
                </c:pt>
                <c:pt idx="2">
                  <c:v>40309869.600000001</c:v>
                </c:pt>
                <c:pt idx="3">
                  <c:v>44626428</c:v>
                </c:pt>
                <c:pt idx="4">
                  <c:v>49932590.399999999</c:v>
                </c:pt>
                <c:pt idx="5">
                  <c:v>59838055.200000003</c:v>
                </c:pt>
                <c:pt idx="6">
                  <c:v>72731181.599999994</c:v>
                </c:pt>
                <c:pt idx="7">
                  <c:v>82306778.400000006</c:v>
                </c:pt>
                <c:pt idx="8">
                  <c:v>87141700.799999997</c:v>
                </c:pt>
                <c:pt idx="9">
                  <c:v>88922988</c:v>
                </c:pt>
                <c:pt idx="10">
                  <c:v>89356528.799999997</c:v>
                </c:pt>
                <c:pt idx="11">
                  <c:v>89535600</c:v>
                </c:pt>
                <c:pt idx="12">
                  <c:v>89535600</c:v>
                </c:pt>
                <c:pt idx="13">
                  <c:v>89535600</c:v>
                </c:pt>
                <c:pt idx="14">
                  <c:v>89535600</c:v>
                </c:pt>
                <c:pt idx="15">
                  <c:v>89535600</c:v>
                </c:pt>
                <c:pt idx="16">
                  <c:v>89535600</c:v>
                </c:pt>
                <c:pt idx="17">
                  <c:v>89535600</c:v>
                </c:pt>
                <c:pt idx="18">
                  <c:v>89535600</c:v>
                </c:pt>
                <c:pt idx="19">
                  <c:v>89535600</c:v>
                </c:pt>
                <c:pt idx="20">
                  <c:v>89535600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3-44D1-9B34-5BC486273E12}"/>
            </c:ext>
          </c:extLst>
        </c:ser>
        <c:ser>
          <c:idx val="2"/>
          <c:order val="2"/>
          <c:tx>
            <c:strRef>
              <c:f>'Case 3'!$D$2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'Case 3'!$A$3:$A$23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3'!$D$3:$D$23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23-44D1-9B34-5BC486273E12}"/>
            </c:ext>
          </c:extLst>
        </c:ser>
        <c:ser>
          <c:idx val="4"/>
          <c:order val="3"/>
          <c:tx>
            <c:strRef>
              <c:f>'Case 3'!$E$2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'Case 3'!$A$3:$A$23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3'!$E$3:$E$23</c:f>
              <c:numCache>
                <c:formatCode>0_ </c:formatCode>
                <c:ptCount val="21"/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23-44D1-9B34-5BC486273E12}"/>
            </c:ext>
          </c:extLst>
        </c:ser>
        <c:ser>
          <c:idx val="5"/>
          <c:order val="4"/>
          <c:tx>
            <c:strRef>
              <c:f>'Case 3'!$F$2</c:f>
              <c:strCache>
                <c:ptCount val="1"/>
                <c:pt idx="0">
                  <c:v>xx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'Case 3'!$A$3:$A$23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3'!$F$3:$F$23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23-44D1-9B34-5BC486273E12}"/>
            </c:ext>
          </c:extLst>
        </c:ser>
        <c:ser>
          <c:idx val="6"/>
          <c:order val="5"/>
          <c:tx>
            <c:strRef>
              <c:f>'Case 3'!$G$2</c:f>
              <c:strCache>
                <c:ptCount val="1"/>
                <c:pt idx="0">
                  <c:v>xx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'Case 3'!$A$3:$A$23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3'!$G$3:$G$23</c:f>
              <c:numCache>
                <c:formatCode>0_ </c:formatCode>
                <c:ptCount val="21"/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23-44D1-9B34-5BC486273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10189792"/>
        <c:axId val="-698180208"/>
      </c:lineChart>
      <c:catAx>
        <c:axId val="-810189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SNR/dB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98180208"/>
        <c:crosses val="autoZero"/>
        <c:auto val="1"/>
        <c:lblAlgn val="ctr"/>
        <c:lblOffset val="100"/>
        <c:tickMarkSkip val="1"/>
        <c:noMultiLvlLbl val="0"/>
      </c:catAx>
      <c:valAx>
        <c:axId val="-69818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Absolute</a:t>
                </a:r>
                <a:r>
                  <a:rPr lang="en-US" altLang="zh-CN" baseline="0"/>
                  <a:t> throughput/bps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01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PDSCH</a:t>
            </a:r>
            <a:r>
              <a:rPr lang="en-US" altLang="zh-CN" baseline="0"/>
              <a:t> Case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'Case 4'!$B$2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'Case 4'!$A$3:$A$23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4'!$B$3:$B$23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7-417A-8AEF-97B225A21335}"/>
            </c:ext>
          </c:extLst>
        </c:ser>
        <c:ser>
          <c:idx val="1"/>
          <c:order val="1"/>
          <c:tx>
            <c:strRef>
              <c:f>'Case 4'!$C$2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'Case 4'!$A$3:$A$23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4'!$C$3:$C$23</c:f>
              <c:numCache>
                <c:formatCode>0_ </c:formatCode>
                <c:ptCount val="21"/>
                <c:pt idx="0">
                  <c:v>35995075.200000003</c:v>
                </c:pt>
                <c:pt idx="1">
                  <c:v>43631884.799999997</c:v>
                </c:pt>
                <c:pt idx="2">
                  <c:v>50764492.799999997</c:v>
                </c:pt>
                <c:pt idx="3">
                  <c:v>57023971.200000003</c:v>
                </c:pt>
                <c:pt idx="4">
                  <c:v>63098985.600000001</c:v>
                </c:pt>
                <c:pt idx="5">
                  <c:v>74093040</c:v>
                </c:pt>
                <c:pt idx="6">
                  <c:v>89981539.200000003</c:v>
                </c:pt>
                <c:pt idx="7">
                  <c:v>105070694.40000001</c:v>
                </c:pt>
                <c:pt idx="8">
                  <c:v>112793587.2</c:v>
                </c:pt>
                <c:pt idx="9">
                  <c:v>115671225.59999999</c:v>
                </c:pt>
                <c:pt idx="10">
                  <c:v>116544355.2</c:v>
                </c:pt>
                <c:pt idx="11">
                  <c:v>116827200</c:v>
                </c:pt>
                <c:pt idx="12">
                  <c:v>116827200</c:v>
                </c:pt>
                <c:pt idx="13">
                  <c:v>116827200</c:v>
                </c:pt>
                <c:pt idx="14">
                  <c:v>116827200</c:v>
                </c:pt>
                <c:pt idx="15">
                  <c:v>116827200</c:v>
                </c:pt>
                <c:pt idx="16">
                  <c:v>116827200</c:v>
                </c:pt>
                <c:pt idx="17">
                  <c:v>116827200</c:v>
                </c:pt>
                <c:pt idx="18">
                  <c:v>116827200</c:v>
                </c:pt>
                <c:pt idx="19">
                  <c:v>116827200</c:v>
                </c:pt>
                <c:pt idx="20">
                  <c:v>116827200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77-417A-8AEF-97B225A21335}"/>
            </c:ext>
          </c:extLst>
        </c:ser>
        <c:ser>
          <c:idx val="2"/>
          <c:order val="2"/>
          <c:tx>
            <c:strRef>
              <c:f>'Case 4'!$D$2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'Case 4'!$A$3:$A$23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4'!$D$3:$D$23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77-417A-8AEF-97B225A21335}"/>
            </c:ext>
          </c:extLst>
        </c:ser>
        <c:ser>
          <c:idx val="4"/>
          <c:order val="3"/>
          <c:tx>
            <c:strRef>
              <c:f>'Case 4'!$E$2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'Case 4'!$A$3:$A$23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4'!$E$3:$E$23</c:f>
              <c:numCache>
                <c:formatCode>0_ </c:formatCode>
                <c:ptCount val="21"/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77-417A-8AEF-97B225A21335}"/>
            </c:ext>
          </c:extLst>
        </c:ser>
        <c:ser>
          <c:idx val="5"/>
          <c:order val="4"/>
          <c:tx>
            <c:strRef>
              <c:f>'Case 4'!$F$2</c:f>
              <c:strCache>
                <c:ptCount val="1"/>
                <c:pt idx="0">
                  <c:v>xx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'Case 4'!$A$3:$A$23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4'!$F$3:$F$23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77-417A-8AEF-97B225A21335}"/>
            </c:ext>
          </c:extLst>
        </c:ser>
        <c:ser>
          <c:idx val="6"/>
          <c:order val="5"/>
          <c:tx>
            <c:strRef>
              <c:f>'Case 4'!$G$2</c:f>
              <c:strCache>
                <c:ptCount val="1"/>
                <c:pt idx="0">
                  <c:v>xx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'Case 4'!$A$3:$A$23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4'!$G$3:$G$23</c:f>
              <c:numCache>
                <c:formatCode>0_ </c:formatCode>
                <c:ptCount val="21"/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477-417A-8AEF-97B225A21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98175312"/>
        <c:axId val="-698181296"/>
      </c:lineChart>
      <c:catAx>
        <c:axId val="-698175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SNR/dB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98181296"/>
        <c:crosses val="autoZero"/>
        <c:auto val="1"/>
        <c:lblAlgn val="ctr"/>
        <c:lblOffset val="100"/>
        <c:tickMarkSkip val="1"/>
        <c:noMultiLvlLbl val="0"/>
      </c:catAx>
      <c:valAx>
        <c:axId val="-69818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Absolute</a:t>
                </a:r>
                <a:r>
                  <a:rPr lang="en-US" altLang="zh-CN" baseline="0"/>
                  <a:t> throughput/bps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9817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2</xdr:row>
      <xdr:rowOff>104775</xdr:rowOff>
    </xdr:from>
    <xdr:to>
      <xdr:col>15</xdr:col>
      <xdr:colOff>885825</xdr:colOff>
      <xdr:row>22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2</xdr:row>
      <xdr:rowOff>66675</xdr:rowOff>
    </xdr:from>
    <xdr:to>
      <xdr:col>15</xdr:col>
      <xdr:colOff>847725</xdr:colOff>
      <xdr:row>22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2</xdr:row>
      <xdr:rowOff>66675</xdr:rowOff>
    </xdr:from>
    <xdr:to>
      <xdr:col>15</xdr:col>
      <xdr:colOff>809625</xdr:colOff>
      <xdr:row>22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2</xdr:row>
      <xdr:rowOff>66675</xdr:rowOff>
    </xdr:from>
    <xdr:to>
      <xdr:col>15</xdr:col>
      <xdr:colOff>809625</xdr:colOff>
      <xdr:row>22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"/>
  <sheetViews>
    <sheetView zoomScaleNormal="100" workbookViewId="0">
      <selection activeCell="I2" sqref="I2:J2"/>
    </sheetView>
  </sheetViews>
  <sheetFormatPr defaultColWidth="10" defaultRowHeight="37.5" customHeight="1"/>
  <cols>
    <col min="1" max="16384" width="10" style="17"/>
  </cols>
  <sheetData>
    <row r="1" spans="2:11" ht="37.5" customHeight="1">
      <c r="B1" s="15"/>
      <c r="C1" s="15"/>
      <c r="D1" s="16"/>
      <c r="E1" s="15"/>
      <c r="F1" s="15"/>
      <c r="G1" s="15"/>
      <c r="H1" s="15"/>
      <c r="I1" s="15"/>
      <c r="J1" s="15"/>
      <c r="K1" s="15"/>
    </row>
    <row r="2" spans="2:11" ht="37.5" customHeight="1">
      <c r="B2" s="18" t="s">
        <v>27</v>
      </c>
      <c r="C2" s="19"/>
      <c r="D2" s="19"/>
      <c r="E2" s="19"/>
      <c r="F2" s="19"/>
      <c r="G2" s="19"/>
      <c r="H2" s="19"/>
      <c r="I2" s="68" t="s">
        <v>49</v>
      </c>
      <c r="J2" s="69"/>
      <c r="K2" s="20"/>
    </row>
    <row r="3" spans="2:11" ht="37.5" customHeight="1">
      <c r="B3" s="21" t="s">
        <v>28</v>
      </c>
      <c r="C3" s="22"/>
      <c r="D3" s="22"/>
      <c r="E3" s="22"/>
      <c r="F3" s="22"/>
      <c r="G3" s="22"/>
      <c r="H3" s="22"/>
      <c r="I3" s="22"/>
      <c r="J3" s="23"/>
      <c r="K3" s="20"/>
    </row>
    <row r="4" spans="2:11" ht="37.5" customHeight="1">
      <c r="B4" s="24"/>
      <c r="C4" s="25"/>
      <c r="D4" s="25"/>
      <c r="E4" s="25"/>
      <c r="F4" s="25"/>
      <c r="G4" s="25"/>
      <c r="H4" s="25"/>
      <c r="I4" s="25"/>
      <c r="J4" s="26"/>
      <c r="K4" s="27"/>
    </row>
    <row r="5" spans="2:11" ht="37.5" customHeight="1">
      <c r="B5" s="28" t="s">
        <v>8</v>
      </c>
      <c r="C5" s="29"/>
      <c r="D5" s="29"/>
      <c r="E5" s="29"/>
      <c r="F5" s="29"/>
      <c r="G5" s="29"/>
      <c r="H5" s="29"/>
      <c r="I5" s="70"/>
      <c r="J5" s="70"/>
      <c r="K5" s="27"/>
    </row>
    <row r="6" spans="2:11" ht="37.5" customHeight="1">
      <c r="B6" s="30" t="s">
        <v>26</v>
      </c>
      <c r="C6" s="31"/>
      <c r="D6" s="31"/>
      <c r="E6" s="31"/>
      <c r="F6" s="31"/>
      <c r="G6" s="31"/>
      <c r="H6" s="31"/>
      <c r="I6" s="25"/>
      <c r="J6" s="26"/>
      <c r="K6" s="27"/>
    </row>
    <row r="7" spans="2:11" ht="37.5" customHeight="1">
      <c r="B7" s="21" t="s">
        <v>48</v>
      </c>
      <c r="C7" s="31"/>
      <c r="D7" s="31"/>
      <c r="E7" s="31"/>
      <c r="F7" s="31"/>
      <c r="G7" s="31"/>
      <c r="H7" s="31"/>
      <c r="I7" s="25"/>
      <c r="J7" s="26"/>
      <c r="K7" s="27"/>
    </row>
    <row r="8" spans="2:11" ht="37.5" customHeight="1">
      <c r="B8" s="32" t="s">
        <v>9</v>
      </c>
      <c r="C8" s="33"/>
      <c r="D8" s="33"/>
      <c r="E8" s="33"/>
      <c r="F8" s="33"/>
      <c r="G8" s="33"/>
      <c r="H8" s="33"/>
      <c r="I8" s="34"/>
      <c r="J8" s="35"/>
      <c r="K8" s="27"/>
    </row>
    <row r="9" spans="2:11" ht="37.5" customHeight="1">
      <c r="B9" s="36"/>
      <c r="C9" s="36"/>
      <c r="D9" s="36"/>
      <c r="E9" s="36"/>
      <c r="F9" s="36"/>
      <c r="G9" s="36"/>
      <c r="H9" s="36"/>
      <c r="I9" s="36"/>
      <c r="J9" s="36"/>
      <c r="K9" s="27"/>
    </row>
    <row r="10" spans="2:11" ht="37.5" customHeight="1">
      <c r="B10" s="36"/>
      <c r="C10" s="36"/>
      <c r="D10" s="36"/>
      <c r="E10" s="36"/>
      <c r="F10" s="36"/>
      <c r="G10" s="36"/>
      <c r="H10" s="36"/>
      <c r="I10" s="36"/>
      <c r="J10" s="36"/>
      <c r="K10" s="27"/>
    </row>
    <row r="11" spans="2:11" ht="37.5" customHeight="1">
      <c r="B11" s="16"/>
      <c r="C11" s="36"/>
      <c r="D11" s="36"/>
      <c r="E11" s="36"/>
      <c r="F11" s="36"/>
      <c r="G11" s="36"/>
      <c r="H11" s="36"/>
      <c r="I11" s="36"/>
      <c r="J11" s="36"/>
      <c r="K11" s="27"/>
    </row>
    <row r="12" spans="2:11" ht="37.5" customHeight="1">
      <c r="B12" s="37"/>
      <c r="C12" s="36"/>
      <c r="D12" s="36"/>
      <c r="E12" s="36"/>
      <c r="F12" s="36"/>
      <c r="G12" s="36"/>
      <c r="H12" s="36"/>
      <c r="I12" s="36"/>
      <c r="J12" s="36"/>
      <c r="K12" s="27"/>
    </row>
    <row r="13" spans="2:11" ht="37.5" customHeight="1">
      <c r="B13" s="37"/>
      <c r="C13" s="38"/>
      <c r="D13" s="38"/>
      <c r="E13" s="38"/>
      <c r="F13" s="38"/>
      <c r="G13" s="38"/>
      <c r="H13" s="38"/>
      <c r="I13" s="38"/>
      <c r="J13" s="38"/>
      <c r="K13" s="15"/>
    </row>
    <row r="14" spans="2:11" ht="37.5" customHeight="1">
      <c r="B14" s="37"/>
      <c r="C14" s="15"/>
      <c r="D14" s="15"/>
      <c r="E14" s="15"/>
      <c r="F14" s="15"/>
      <c r="G14" s="15"/>
      <c r="H14" s="15"/>
      <c r="I14" s="15"/>
      <c r="J14" s="15"/>
      <c r="K14" s="15"/>
    </row>
    <row r="15" spans="2:11" ht="37.5" customHeight="1">
      <c r="B15" s="36"/>
      <c r="C15" s="15"/>
      <c r="D15" s="15"/>
      <c r="E15" s="15"/>
      <c r="F15" s="15"/>
      <c r="G15" s="15"/>
      <c r="H15" s="15"/>
      <c r="I15" s="15"/>
      <c r="J15" s="15"/>
      <c r="K15" s="15"/>
    </row>
    <row r="16" spans="2:11" ht="37.5" customHeight="1">
      <c r="B16" s="36"/>
      <c r="C16" s="15"/>
      <c r="D16" s="15"/>
      <c r="E16" s="15"/>
      <c r="F16" s="15"/>
      <c r="G16" s="15"/>
      <c r="H16" s="15"/>
      <c r="I16" s="15"/>
      <c r="J16" s="15"/>
      <c r="K16" s="15"/>
    </row>
    <row r="17" spans="2:2" ht="37.5" customHeight="1">
      <c r="B17" s="36"/>
    </row>
  </sheetData>
  <mergeCells count="2">
    <mergeCell ref="I2:J2"/>
    <mergeCell ref="I5:J5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zoomScaleNormal="100" workbookViewId="0">
      <selection sqref="A1:G1"/>
    </sheetView>
  </sheetViews>
  <sheetFormatPr defaultColWidth="15" defaultRowHeight="14.25"/>
  <cols>
    <col min="1" max="1" width="10" style="1" customWidth="1"/>
    <col min="2" max="3" width="18.7109375" style="1" customWidth="1"/>
    <col min="4" max="4" width="14.140625" style="1" bestFit="1" customWidth="1"/>
    <col min="5" max="5" width="15.28515625" style="1" bestFit="1" customWidth="1"/>
    <col min="6" max="6" width="22.7109375" style="1" bestFit="1" customWidth="1"/>
    <col min="7" max="7" width="17.7109375" style="1" bestFit="1" customWidth="1"/>
    <col min="8" max="8" width="17.85546875" style="1" bestFit="1" customWidth="1"/>
    <col min="9" max="9" width="30" style="1" customWidth="1"/>
    <col min="10" max="10" width="12.28515625" style="1" bestFit="1" customWidth="1"/>
    <col min="11" max="11" width="12.7109375" style="1" bestFit="1" customWidth="1"/>
    <col min="12" max="12" width="12.28515625" style="1" customWidth="1"/>
    <col min="13" max="13" width="17.28515625" style="1" bestFit="1" customWidth="1"/>
    <col min="14" max="14" width="9.28515625" style="1" bestFit="1" customWidth="1"/>
    <col min="15" max="16384" width="15" style="1"/>
  </cols>
  <sheetData>
    <row r="1" spans="1:7" ht="30" customHeight="1" thickBot="1">
      <c r="A1" s="71" t="s">
        <v>38</v>
      </c>
      <c r="B1" s="71"/>
      <c r="C1" s="71"/>
      <c r="D1" s="71"/>
      <c r="E1" s="71"/>
      <c r="F1" s="71"/>
      <c r="G1" s="71"/>
    </row>
    <row r="2" spans="1:7" ht="26.25" customHeight="1" thickBot="1">
      <c r="A2" s="60" t="s">
        <v>40</v>
      </c>
      <c r="B2" s="60" t="s">
        <v>29</v>
      </c>
      <c r="C2" s="60" t="s">
        <v>30</v>
      </c>
      <c r="D2" s="60" t="s">
        <v>31</v>
      </c>
      <c r="E2" s="60" t="s">
        <v>22</v>
      </c>
      <c r="F2" s="60" t="s">
        <v>32</v>
      </c>
      <c r="G2" s="56" t="s">
        <v>20</v>
      </c>
    </row>
    <row r="3" spans="1:7" ht="26.25" thickBot="1">
      <c r="A3" s="57">
        <v>1</v>
      </c>
      <c r="B3" s="57">
        <v>35</v>
      </c>
      <c r="C3" s="57" t="s">
        <v>33</v>
      </c>
      <c r="D3" s="57" t="s">
        <v>21</v>
      </c>
      <c r="E3" s="57" t="s">
        <v>35</v>
      </c>
      <c r="F3" s="57" t="s">
        <v>37</v>
      </c>
      <c r="G3" s="57">
        <v>70</v>
      </c>
    </row>
    <row r="4" spans="1:7" ht="26.25" thickBot="1">
      <c r="A4" s="57">
        <v>2</v>
      </c>
      <c r="B4" s="57">
        <v>35</v>
      </c>
      <c r="C4" s="57" t="s">
        <v>33</v>
      </c>
      <c r="D4" s="57" t="s">
        <v>21</v>
      </c>
      <c r="E4" s="57" t="s">
        <v>35</v>
      </c>
      <c r="F4" s="57" t="s">
        <v>36</v>
      </c>
      <c r="G4" s="57">
        <v>70</v>
      </c>
    </row>
    <row r="5" spans="1:7" ht="26.25" thickBot="1">
      <c r="A5" s="57">
        <v>3</v>
      </c>
      <c r="B5" s="57">
        <v>45</v>
      </c>
      <c r="C5" s="57" t="s">
        <v>34</v>
      </c>
      <c r="D5" s="57" t="s">
        <v>21</v>
      </c>
      <c r="E5" s="57" t="s">
        <v>35</v>
      </c>
      <c r="F5" s="57" t="s">
        <v>37</v>
      </c>
      <c r="G5" s="57">
        <v>70</v>
      </c>
    </row>
    <row r="6" spans="1:7" ht="26.25" thickBot="1">
      <c r="A6" s="57">
        <v>4</v>
      </c>
      <c r="B6" s="57">
        <v>45</v>
      </c>
      <c r="C6" s="57" t="s">
        <v>34</v>
      </c>
      <c r="D6" s="57" t="s">
        <v>21</v>
      </c>
      <c r="E6" s="57" t="s">
        <v>35</v>
      </c>
      <c r="F6" s="57" t="s">
        <v>36</v>
      </c>
      <c r="G6" s="57">
        <v>70</v>
      </c>
    </row>
    <row r="8" spans="1:7" ht="15">
      <c r="A8" s="2" t="s">
        <v>23</v>
      </c>
      <c r="B8" s="2"/>
    </row>
    <row r="9" spans="1:7" ht="14.25" customHeight="1">
      <c r="A9" s="2" t="s">
        <v>24</v>
      </c>
      <c r="B9" s="58" t="s">
        <v>47</v>
      </c>
    </row>
    <row r="19" spans="1:2" ht="15">
      <c r="A19" s="2"/>
      <c r="B19" s="58"/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"/>
  <sheetViews>
    <sheetView tabSelected="1" workbookViewId="0">
      <selection activeCell="E13" sqref="E13"/>
    </sheetView>
  </sheetViews>
  <sheetFormatPr defaultColWidth="12.28515625" defaultRowHeight="14.25"/>
  <cols>
    <col min="1" max="16384" width="12.28515625" style="1"/>
  </cols>
  <sheetData>
    <row r="1" spans="1:12" ht="30" customHeight="1" thickTop="1" thickBot="1">
      <c r="A1" s="72" t="s">
        <v>10</v>
      </c>
      <c r="B1" s="73"/>
      <c r="C1" s="73"/>
      <c r="D1" s="73"/>
      <c r="E1" s="73"/>
      <c r="F1" s="73"/>
      <c r="G1" s="73"/>
      <c r="H1" s="73"/>
      <c r="I1" s="73"/>
      <c r="J1" s="74"/>
    </row>
    <row r="2" spans="1:12" ht="16.5" thickTop="1" thickBot="1">
      <c r="A2" s="61" t="s">
        <v>39</v>
      </c>
      <c r="B2" s="59" t="s">
        <v>4</v>
      </c>
      <c r="C2" s="39" t="s">
        <v>41</v>
      </c>
      <c r="D2" s="39" t="s">
        <v>3</v>
      </c>
      <c r="E2" s="39" t="s">
        <v>25</v>
      </c>
      <c r="F2" s="39" t="s">
        <v>2</v>
      </c>
      <c r="G2" s="3" t="s">
        <v>13</v>
      </c>
      <c r="H2" s="59" t="s">
        <v>14</v>
      </c>
      <c r="I2" s="39" t="s">
        <v>15</v>
      </c>
      <c r="J2" s="3" t="s">
        <v>16</v>
      </c>
    </row>
    <row r="3" spans="1:12" ht="15.75" thickTop="1">
      <c r="A3" s="61">
        <v>1</v>
      </c>
      <c r="B3" s="45">
        <v>10.9</v>
      </c>
      <c r="C3" s="46">
        <v>10.86</v>
      </c>
      <c r="D3" s="46">
        <v>11.4</v>
      </c>
      <c r="E3" s="46">
        <v>12.01</v>
      </c>
      <c r="F3" s="46" t="str">
        <f ca="1">'Case 1'!F24</f>
        <v/>
      </c>
      <c r="G3" s="46" t="str">
        <f ca="1">'Case 1'!G24</f>
        <v/>
      </c>
      <c r="H3" s="45">
        <f ca="1">IFERROR(STDEV(B3:G3),"")</f>
        <v>0.53773444499430512</v>
      </c>
      <c r="I3" s="46">
        <f ca="1">IFERROR(MAX(B3:G3)-MIN(B3:G3),"")</f>
        <v>1.1500000000000004</v>
      </c>
      <c r="J3" s="47">
        <f ca="1">IFERROR(AVERAGE(B3:G3),"")</f>
        <v>11.292499999999999</v>
      </c>
    </row>
    <row r="4" spans="1:12" ht="15">
      <c r="A4" s="11">
        <v>2</v>
      </c>
      <c r="B4" s="43">
        <v>5.6</v>
      </c>
      <c r="C4" s="40">
        <v>5.22</v>
      </c>
      <c r="D4" s="40">
        <v>7.1</v>
      </c>
      <c r="E4" s="40">
        <v>6.45</v>
      </c>
      <c r="F4" s="40" t="str">
        <f ca="1">'Case 2'!F24</f>
        <v/>
      </c>
      <c r="G4" s="40" t="str">
        <f ca="1">'Case 2'!G24</f>
        <v/>
      </c>
      <c r="H4" s="43">
        <f ca="1">IFERROR(STDEV(B4:G4),"")</f>
        <v>0.84590681125837952</v>
      </c>
      <c r="I4" s="40">
        <f ca="1">IFERROR(MAX(B4:G4)-MIN(B4:G4),"")</f>
        <v>1.88</v>
      </c>
      <c r="J4" s="41">
        <f ca="1">IFERROR(AVERAGE(B4:G4),"")</f>
        <v>6.0925000000000002</v>
      </c>
    </row>
    <row r="5" spans="1:12" ht="15">
      <c r="A5" s="11">
        <v>3</v>
      </c>
      <c r="B5" s="43">
        <v>11.6</v>
      </c>
      <c r="C5" s="40">
        <v>11.38</v>
      </c>
      <c r="D5" s="40">
        <v>11.8</v>
      </c>
      <c r="E5" s="40">
        <v>12.56</v>
      </c>
      <c r="F5" s="40" t="str">
        <f ca="1">'Case 3'!F24</f>
        <v/>
      </c>
      <c r="G5" s="40" t="str">
        <f ca="1">'Case 3'!G24</f>
        <v/>
      </c>
      <c r="H5" s="43">
        <f ca="1">IFERROR(STDEV(B5:G5),"")</f>
        <v>0.51286775423429909</v>
      </c>
      <c r="I5" s="40">
        <f ca="1">IFERROR(MAX(B5:G5)-MIN(B5:G5),"")</f>
        <v>1.1799999999999997</v>
      </c>
      <c r="J5" s="41">
        <f ca="1">IFERROR(AVERAGE(B5:G5),"")</f>
        <v>11.835000000000001</v>
      </c>
    </row>
    <row r="6" spans="1:12" ht="15.75" thickBot="1">
      <c r="A6" s="62">
        <v>4</v>
      </c>
      <c r="B6" s="44">
        <v>6.1</v>
      </c>
      <c r="C6" s="6">
        <v>5.48</v>
      </c>
      <c r="D6" s="6">
        <v>7.3</v>
      </c>
      <c r="E6" s="6">
        <v>6.71</v>
      </c>
      <c r="F6" s="6" t="str">
        <f ca="1">'Case 4'!F24</f>
        <v/>
      </c>
      <c r="G6" s="6" t="str">
        <f ca="1">'Case 4'!G24</f>
        <v/>
      </c>
      <c r="H6" s="44">
        <f ca="1">IFERROR(STDEV(B6:G6),"")</f>
        <v>0.78368254627325107</v>
      </c>
      <c r="I6" s="6">
        <f ca="1">IFERROR(MAX(B6:G6)-MIN(B6:G6),"")</f>
        <v>1.8199999999999994</v>
      </c>
      <c r="J6" s="42">
        <f ca="1">IFERROR(AVERAGE(B6:G6),"")</f>
        <v>6.3975</v>
      </c>
    </row>
    <row r="7" spans="1:12" ht="16.5" thickTop="1" thickBot="1">
      <c r="A7" s="4"/>
      <c r="B7" s="40"/>
      <c r="C7" s="40"/>
      <c r="D7" s="40"/>
      <c r="E7" s="40"/>
      <c r="F7" s="40"/>
      <c r="G7" s="40"/>
      <c r="H7" s="40"/>
      <c r="I7" s="40"/>
      <c r="J7" s="40"/>
    </row>
    <row r="8" spans="1:12" ht="30" customHeight="1" thickTop="1" thickBot="1">
      <c r="A8" s="72" t="s">
        <v>17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4"/>
    </row>
    <row r="9" spans="1:12" ht="16.5" thickTop="1" thickBot="1">
      <c r="A9" s="61" t="s">
        <v>11</v>
      </c>
      <c r="B9" s="59" t="s">
        <v>4</v>
      </c>
      <c r="C9" s="39" t="s">
        <v>12</v>
      </c>
      <c r="D9" s="39" t="s">
        <v>3</v>
      </c>
      <c r="E9" s="39" t="s">
        <v>25</v>
      </c>
      <c r="F9" s="39" t="s">
        <v>2</v>
      </c>
      <c r="G9" s="3" t="s">
        <v>13</v>
      </c>
      <c r="H9" s="59" t="s">
        <v>14</v>
      </c>
      <c r="I9" s="39" t="s">
        <v>15</v>
      </c>
      <c r="J9" s="3" t="s">
        <v>16</v>
      </c>
      <c r="K9" s="48" t="s">
        <v>18</v>
      </c>
      <c r="L9" s="49" t="s">
        <v>19</v>
      </c>
    </row>
    <row r="10" spans="1:12" ht="15.75" thickTop="1">
      <c r="A10" s="61">
        <v>1</v>
      </c>
      <c r="B10" s="65">
        <v>12.9</v>
      </c>
      <c r="C10" s="46">
        <v>13.361702127659575</v>
      </c>
      <c r="D10" s="46"/>
      <c r="E10" s="46">
        <v>14.01</v>
      </c>
      <c r="F10" s="46"/>
      <c r="G10" s="47"/>
      <c r="H10" s="45">
        <f>IFERROR(STDEV(B10:G10),"")</f>
        <v>0.55760783500690081</v>
      </c>
      <c r="I10" s="46">
        <f>IFERROR(MAX(B10:G10)-MIN(B10:G10),"")</f>
        <v>1.1099999999999994</v>
      </c>
      <c r="J10" s="47">
        <f>IFERROR(AVERAGE(B10:G10),"")</f>
        <v>13.423900709219858</v>
      </c>
      <c r="K10" s="50">
        <v>0.5</v>
      </c>
      <c r="L10" s="53">
        <f>IFERROR(J10+K10,"")</f>
        <v>13.923900709219858</v>
      </c>
    </row>
    <row r="11" spans="1:12" ht="15">
      <c r="A11" s="11">
        <v>2</v>
      </c>
      <c r="B11" s="66">
        <v>7.6</v>
      </c>
      <c r="C11" s="40">
        <v>7.7200292397660819</v>
      </c>
      <c r="E11" s="40">
        <v>8.4499999999999993</v>
      </c>
      <c r="F11" s="40"/>
      <c r="G11" s="41"/>
      <c r="H11" s="43">
        <f>IFERROR(STDEV(B11:G11),"")</f>
        <v>0.46002976881851648</v>
      </c>
      <c r="I11" s="40">
        <f>IFERROR(MAX(B11:G11)-MIN(B11:G11),"")</f>
        <v>0.84999999999999964</v>
      </c>
      <c r="J11" s="41">
        <f>IFERROR(AVERAGE(B11:G11),"")</f>
        <v>7.9233430799220272</v>
      </c>
      <c r="K11" s="51">
        <v>0.5</v>
      </c>
      <c r="L11" s="54">
        <f t="shared" ref="L11:L13" si="0">IFERROR(J11+K11,"")</f>
        <v>8.4233430799220272</v>
      </c>
    </row>
    <row r="12" spans="1:12" ht="15">
      <c r="A12" s="11">
        <v>3</v>
      </c>
      <c r="B12" s="66">
        <v>13.6</v>
      </c>
      <c r="C12" s="40">
        <v>13.88153846153846</v>
      </c>
      <c r="D12" s="40"/>
      <c r="E12" s="40">
        <v>14.56</v>
      </c>
      <c r="F12" s="40"/>
      <c r="G12" s="41"/>
      <c r="H12" s="43">
        <f>IFERROR(STDEV(B12:G12),"")</f>
        <v>0.49348656930340151</v>
      </c>
      <c r="I12" s="40">
        <f>IFERROR(MAX(B12:G12)-MIN(B12:G12),"")</f>
        <v>0.96000000000000085</v>
      </c>
      <c r="J12" s="41">
        <f>IFERROR(AVERAGE(B12:G12),"")</f>
        <v>14.013846153846153</v>
      </c>
      <c r="K12" s="51">
        <v>0.5</v>
      </c>
      <c r="L12" s="54">
        <f t="shared" si="0"/>
        <v>14.513846153846153</v>
      </c>
    </row>
    <row r="13" spans="1:12" ht="15.75" thickBot="1">
      <c r="A13" s="62">
        <v>4</v>
      </c>
      <c r="B13" s="67">
        <v>8.1</v>
      </c>
      <c r="C13" s="6">
        <v>7.9837461300309602</v>
      </c>
      <c r="D13" s="6"/>
      <c r="E13" s="6">
        <v>8.7100000000000009</v>
      </c>
      <c r="F13" s="6"/>
      <c r="G13" s="42"/>
      <c r="H13" s="44">
        <f>IFERROR(STDEV(B13:G13),"")</f>
        <v>0.39009820257805766</v>
      </c>
      <c r="I13" s="6">
        <f>IFERROR(MAX(B13:G13)-MIN(B13:G13),"")</f>
        <v>0.72625386996904062</v>
      </c>
      <c r="J13" s="42">
        <f>IFERROR(AVERAGE(B13:G13),"")</f>
        <v>8.264582043343653</v>
      </c>
      <c r="K13" s="52">
        <v>0.5</v>
      </c>
      <c r="L13" s="55">
        <f t="shared" si="0"/>
        <v>8.764582043343653</v>
      </c>
    </row>
    <row r="14" spans="1:12" ht="15" thickTop="1"/>
  </sheetData>
  <mergeCells count="2">
    <mergeCell ref="A1:J1"/>
    <mergeCell ref="A8:L8"/>
  </mergeCells>
  <phoneticPr fontId="2" type="noConversion"/>
  <conditionalFormatting sqref="I3:I6">
    <cfRule type="cellIs" dxfId="8" priority="30" operator="greaterThan">
      <formula>2.5</formula>
    </cfRule>
  </conditionalFormatting>
  <conditionalFormatting sqref="L10">
    <cfRule type="expression" dxfId="7" priority="17">
      <formula>$I$3&gt;2.5</formula>
    </cfRule>
  </conditionalFormatting>
  <conditionalFormatting sqref="L11">
    <cfRule type="expression" dxfId="6" priority="16">
      <formula>$I$4&gt;2.5</formula>
    </cfRule>
  </conditionalFormatting>
  <conditionalFormatting sqref="L12">
    <cfRule type="expression" dxfId="5" priority="15">
      <formula>$I$5&gt;2.5</formula>
    </cfRule>
  </conditionalFormatting>
  <conditionalFormatting sqref="L13">
    <cfRule type="expression" dxfId="4" priority="14">
      <formula>$I$6&gt;2.5</formula>
    </cfRule>
  </conditionalFormatting>
  <conditionalFormatting sqref="B3:G3">
    <cfRule type="expression" dxfId="3" priority="31">
      <formula>AND($I$3&gt;2.5,OR(B3=MAX($B$3:$G$3),B3=MIN($B$3:$G$3)))</formula>
    </cfRule>
  </conditionalFormatting>
  <conditionalFormatting sqref="B4:G4">
    <cfRule type="expression" dxfId="2" priority="33">
      <formula>AND($I$4&gt;2.5,OR(B4=MAX($B$4:$G$4),B4=MIN($B$4:$G$4)))</formula>
    </cfRule>
  </conditionalFormatting>
  <conditionalFormatting sqref="B5:G5">
    <cfRule type="expression" dxfId="1" priority="35">
      <formula>AND($I$5&gt;2.5,OR(B5=MAX($B$5:$G$5),B5=MIN($B$5:$G$5)))</formula>
    </cfRule>
  </conditionalFormatting>
  <conditionalFormatting sqref="B6:G6">
    <cfRule type="expression" dxfId="0" priority="37">
      <formula>AND($I$6&gt;2.5,OR(B6=MAX($B$6:$G$6),B6=MIN($B$6:$G$6)))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8"/>
  <sheetViews>
    <sheetView zoomScaleNormal="100" workbookViewId="0">
      <selection sqref="A1:G1"/>
    </sheetView>
  </sheetViews>
  <sheetFormatPr defaultColWidth="12.28515625" defaultRowHeight="15"/>
  <cols>
    <col min="1" max="1" width="20" style="2" customWidth="1"/>
    <col min="2" max="3" width="12.28515625" style="2" customWidth="1"/>
    <col min="4" max="16384" width="12.28515625" style="2"/>
  </cols>
  <sheetData>
    <row r="1" spans="1:17" ht="30" customHeight="1" thickTop="1" thickBot="1">
      <c r="A1" s="72" t="s">
        <v>42</v>
      </c>
      <c r="B1" s="73"/>
      <c r="C1" s="73"/>
      <c r="D1" s="73"/>
      <c r="E1" s="73"/>
      <c r="F1" s="73"/>
      <c r="G1" s="74"/>
    </row>
    <row r="2" spans="1:17" ht="16.5" thickTop="1" thickBot="1">
      <c r="A2" s="10" t="s">
        <v>1</v>
      </c>
      <c r="B2" s="8" t="str">
        <f>'Test summary'!B2</f>
        <v>Ericsson</v>
      </c>
      <c r="C2" s="8" t="str">
        <f>'Test summary'!C2</f>
        <v>Huawei</v>
      </c>
      <c r="D2" s="8" t="str">
        <f>'Test summary'!D2</f>
        <v>Intel</v>
      </c>
      <c r="E2" s="8" t="str">
        <f>'Test summary'!E2</f>
        <v>Qualcomm</v>
      </c>
      <c r="F2" s="8" t="str">
        <f>'Test summary'!F2</f>
        <v>xx</v>
      </c>
      <c r="G2" s="9" t="str">
        <f>'Test summary'!G2</f>
        <v>xx</v>
      </c>
    </row>
    <row r="3" spans="1:17" ht="15.75" thickTop="1">
      <c r="A3" s="11">
        <v>0</v>
      </c>
      <c r="B3" s="63"/>
      <c r="C3" s="63">
        <v>4212885.5999999996</v>
      </c>
      <c r="D3" s="63"/>
      <c r="E3" s="63"/>
      <c r="F3" s="63"/>
      <c r="G3" s="64"/>
    </row>
    <row r="4" spans="1:17">
      <c r="A4" s="11">
        <f t="shared" ref="A4:A22" si="0">A3+1</f>
        <v>1</v>
      </c>
      <c r="B4" s="63"/>
      <c r="C4" s="63">
        <v>8774488.8000000007</v>
      </c>
      <c r="D4" s="63"/>
      <c r="E4" s="63"/>
      <c r="F4" s="63"/>
      <c r="G4" s="64"/>
    </row>
    <row r="5" spans="1:17">
      <c r="A5" s="11">
        <f t="shared" si="0"/>
        <v>2</v>
      </c>
      <c r="B5" s="63"/>
      <c r="C5" s="63">
        <v>15258751.199999999</v>
      </c>
      <c r="D5" s="63"/>
      <c r="E5" s="63"/>
      <c r="F5" s="63"/>
      <c r="G5" s="64"/>
    </row>
    <row r="6" spans="1:17">
      <c r="A6" s="11">
        <f t="shared" si="0"/>
        <v>3</v>
      </c>
      <c r="B6" s="63"/>
      <c r="C6" s="63">
        <v>22195404</v>
      </c>
      <c r="D6" s="63"/>
      <c r="E6" s="63"/>
      <c r="F6" s="63"/>
      <c r="G6" s="64"/>
    </row>
    <row r="7" spans="1:17">
      <c r="A7" s="11">
        <f t="shared" si="0"/>
        <v>4</v>
      </c>
      <c r="B7" s="63"/>
      <c r="C7" s="63">
        <v>27727761.600000001</v>
      </c>
      <c r="D7" s="63"/>
      <c r="E7" s="63"/>
      <c r="F7" s="63"/>
      <c r="G7" s="64"/>
    </row>
    <row r="8" spans="1:17">
      <c r="A8" s="11">
        <f t="shared" si="0"/>
        <v>5</v>
      </c>
      <c r="B8" s="63"/>
      <c r="C8" s="63">
        <v>32713480.800000001</v>
      </c>
      <c r="D8" s="63"/>
      <c r="E8" s="63"/>
      <c r="F8" s="63"/>
      <c r="G8" s="64"/>
    </row>
    <row r="9" spans="1:17">
      <c r="A9" s="11">
        <f t="shared" si="0"/>
        <v>6</v>
      </c>
      <c r="B9" s="63"/>
      <c r="C9" s="63">
        <v>37388181.600000001</v>
      </c>
      <c r="D9" s="63"/>
      <c r="E9" s="63"/>
      <c r="F9" s="63"/>
      <c r="G9" s="64"/>
    </row>
    <row r="10" spans="1:17">
      <c r="A10" s="11">
        <f t="shared" si="0"/>
        <v>7</v>
      </c>
      <c r="B10" s="63"/>
      <c r="C10" s="63">
        <v>41978059.200000003</v>
      </c>
      <c r="D10" s="63"/>
      <c r="E10" s="63"/>
      <c r="F10" s="63"/>
      <c r="G10" s="64"/>
    </row>
    <row r="11" spans="1:17">
      <c r="A11" s="11">
        <f t="shared" si="0"/>
        <v>8</v>
      </c>
      <c r="B11" s="63"/>
      <c r="C11" s="63">
        <v>46728158.399999999</v>
      </c>
      <c r="D11" s="63"/>
      <c r="E11" s="63" t="s">
        <v>0</v>
      </c>
      <c r="F11" s="63"/>
      <c r="G11" s="64" t="s">
        <v>0</v>
      </c>
      <c r="H11" s="2" t="s">
        <v>0</v>
      </c>
      <c r="I11" s="2" t="s">
        <v>0</v>
      </c>
      <c r="J11" s="2" t="s">
        <v>0</v>
      </c>
      <c r="K11" s="2" t="s">
        <v>0</v>
      </c>
      <c r="L11" s="2" t="s">
        <v>0</v>
      </c>
      <c r="M11" s="2" t="s">
        <v>0</v>
      </c>
      <c r="N11" s="2" t="s">
        <v>0</v>
      </c>
      <c r="O11" s="2" t="s">
        <v>0</v>
      </c>
      <c r="P11" s="2" t="s">
        <v>0</v>
      </c>
      <c r="Q11" s="2" t="s">
        <v>0</v>
      </c>
    </row>
    <row r="12" spans="1:17">
      <c r="A12" s="11">
        <f t="shared" si="0"/>
        <v>9</v>
      </c>
      <c r="B12" s="63"/>
      <c r="C12" s="63">
        <v>51402859.200000003</v>
      </c>
      <c r="D12" s="63"/>
      <c r="E12" s="63"/>
      <c r="F12" s="63"/>
      <c r="G12" s="64"/>
    </row>
    <row r="13" spans="1:17">
      <c r="A13" s="11">
        <f t="shared" si="0"/>
        <v>10</v>
      </c>
      <c r="B13" s="63"/>
      <c r="C13" s="63">
        <v>57331058.399999999</v>
      </c>
      <c r="D13" s="63"/>
      <c r="E13" s="63"/>
      <c r="F13" s="63"/>
      <c r="G13" s="64"/>
    </row>
    <row r="14" spans="1:17">
      <c r="A14" s="11">
        <f t="shared" si="0"/>
        <v>11</v>
      </c>
      <c r="B14" s="63"/>
      <c r="C14" s="63">
        <v>63532576.799999997</v>
      </c>
      <c r="D14" s="63"/>
      <c r="E14" s="63"/>
      <c r="F14" s="63"/>
      <c r="G14" s="64"/>
    </row>
    <row r="15" spans="1:17">
      <c r="A15" s="11">
        <f t="shared" si="0"/>
        <v>12</v>
      </c>
      <c r="B15" s="63"/>
      <c r="C15" s="63">
        <v>69781219.200000003</v>
      </c>
      <c r="D15" s="63"/>
      <c r="E15" s="63"/>
      <c r="F15" s="63"/>
      <c r="G15" s="64"/>
    </row>
    <row r="16" spans="1:17">
      <c r="A16" s="11">
        <f t="shared" si="0"/>
        <v>13</v>
      </c>
      <c r="B16" s="63"/>
      <c r="C16" s="63">
        <v>75634020</v>
      </c>
      <c r="D16" s="63"/>
      <c r="E16" s="63"/>
      <c r="F16" s="63"/>
      <c r="G16" s="64"/>
    </row>
    <row r="17" spans="1:7">
      <c r="A17" s="11">
        <f t="shared" si="0"/>
        <v>14</v>
      </c>
      <c r="B17" s="63"/>
      <c r="C17" s="63">
        <v>80893058.400000006</v>
      </c>
      <c r="D17" s="63"/>
      <c r="E17" s="63"/>
      <c r="F17" s="63"/>
      <c r="G17" s="64"/>
    </row>
    <row r="18" spans="1:7">
      <c r="A18" s="11">
        <f t="shared" si="0"/>
        <v>15</v>
      </c>
      <c r="B18" s="63"/>
      <c r="C18" s="63">
        <v>84992846.400000006</v>
      </c>
      <c r="D18" s="63"/>
      <c r="E18" s="63"/>
      <c r="F18" s="63"/>
      <c r="G18" s="64"/>
    </row>
    <row r="19" spans="1:7">
      <c r="A19" s="11">
        <f t="shared" si="0"/>
        <v>16</v>
      </c>
      <c r="B19" s="63"/>
      <c r="C19" s="63">
        <v>87217099.200000003</v>
      </c>
      <c r="D19" s="63"/>
      <c r="E19" s="63"/>
      <c r="F19" s="63"/>
      <c r="G19" s="64"/>
    </row>
    <row r="20" spans="1:7">
      <c r="A20" s="11">
        <f t="shared" si="0"/>
        <v>17</v>
      </c>
      <c r="B20" s="63"/>
      <c r="C20" s="63">
        <v>88527146.400000006</v>
      </c>
      <c r="D20" s="63"/>
      <c r="E20" s="63"/>
      <c r="F20" s="63"/>
      <c r="G20" s="64"/>
    </row>
    <row r="21" spans="1:7">
      <c r="A21" s="11">
        <f t="shared" si="0"/>
        <v>18</v>
      </c>
      <c r="B21" s="63"/>
      <c r="C21" s="63">
        <v>89196307.200000003</v>
      </c>
      <c r="D21" s="63"/>
      <c r="E21" s="63"/>
      <c r="F21" s="63"/>
      <c r="G21" s="64"/>
    </row>
    <row r="22" spans="1:7">
      <c r="A22" s="11">
        <f t="shared" si="0"/>
        <v>19</v>
      </c>
      <c r="B22" s="63"/>
      <c r="C22" s="63">
        <v>89422502.400000006</v>
      </c>
      <c r="D22" s="63"/>
      <c r="E22" s="63"/>
      <c r="F22" s="63"/>
      <c r="G22" s="64"/>
    </row>
    <row r="23" spans="1:7" ht="15.75" thickBot="1">
      <c r="A23" s="11">
        <f>A22+1</f>
        <v>20</v>
      </c>
      <c r="B23" s="63"/>
      <c r="C23" s="63">
        <v>89488476</v>
      </c>
      <c r="D23" s="63"/>
      <c r="E23" s="63"/>
      <c r="F23" s="63"/>
      <c r="G23" s="64"/>
    </row>
    <row r="24" spans="1:7" ht="16.5" thickTop="1" thickBot="1">
      <c r="A24" s="10" t="s">
        <v>7</v>
      </c>
      <c r="B24" s="12" t="str">
        <f t="shared" ref="B24:G24" ca="1" si="1">IFERROR(FORECAST($B$26*$B$27,OFFSET($A$2,MATCH($B$26*$B$27,B3:B23),0,2,1),OFFSET(B2,MATCH($B$26*$B$27,B3:B23),0,2,1)),"")</f>
        <v/>
      </c>
      <c r="C24" s="12">
        <f t="shared" ca="1" si="1"/>
        <v>10.861702127659575</v>
      </c>
      <c r="D24" s="12" t="str">
        <f t="shared" ca="1" si="1"/>
        <v/>
      </c>
      <c r="E24" s="12" t="str">
        <f t="shared" ca="1" si="1"/>
        <v/>
      </c>
      <c r="F24" s="12" t="str">
        <f t="shared" ca="1" si="1"/>
        <v/>
      </c>
      <c r="G24" s="9" t="str">
        <f t="shared" ca="1" si="1"/>
        <v/>
      </c>
    </row>
    <row r="25" spans="1:7" ht="16.5" thickTop="1" thickBot="1"/>
    <row r="26" spans="1:7" ht="15.75" thickTop="1">
      <c r="A26" s="13" t="s">
        <v>5</v>
      </c>
      <c r="B26" s="14">
        <v>0.7</v>
      </c>
    </row>
    <row r="27" spans="1:7" ht="15.75" thickBot="1">
      <c r="A27" s="5" t="s">
        <v>6</v>
      </c>
      <c r="B27" s="7">
        <v>89535600</v>
      </c>
    </row>
    <row r="28" spans="1:7" ht="15.75" thickTop="1"/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8"/>
  <sheetViews>
    <sheetView zoomScaleNormal="100" workbookViewId="0">
      <selection sqref="A1:G1"/>
    </sheetView>
  </sheetViews>
  <sheetFormatPr defaultColWidth="12.28515625" defaultRowHeight="15"/>
  <cols>
    <col min="1" max="1" width="20" style="2" customWidth="1"/>
    <col min="2" max="3" width="12.28515625" style="2" customWidth="1"/>
    <col min="4" max="16384" width="12.28515625" style="2"/>
  </cols>
  <sheetData>
    <row r="1" spans="1:17" ht="30" customHeight="1" thickTop="1" thickBot="1">
      <c r="A1" s="72" t="s">
        <v>43</v>
      </c>
      <c r="B1" s="73"/>
      <c r="C1" s="73"/>
      <c r="D1" s="73"/>
      <c r="E1" s="73"/>
      <c r="F1" s="73"/>
      <c r="G1" s="74"/>
    </row>
    <row r="2" spans="1:17" ht="16.5" thickTop="1" thickBot="1">
      <c r="A2" s="10" t="s">
        <v>1</v>
      </c>
      <c r="B2" s="8" t="str">
        <f>'Test summary'!B2</f>
        <v>Ericsson</v>
      </c>
      <c r="C2" s="8" t="str">
        <f>'Test summary'!C2</f>
        <v>Huawei</v>
      </c>
      <c r="D2" s="8" t="str">
        <f>'Test summary'!D2</f>
        <v>Intel</v>
      </c>
      <c r="E2" s="8" t="str">
        <f>'Test summary'!E2</f>
        <v>Qualcomm</v>
      </c>
      <c r="F2" s="8" t="str">
        <f>'Test summary'!F2</f>
        <v>xx</v>
      </c>
      <c r="G2" s="9" t="str">
        <f>'Test summary'!G2</f>
        <v>xx</v>
      </c>
    </row>
    <row r="3" spans="1:17" ht="15.75" thickTop="1">
      <c r="A3" s="11">
        <v>0</v>
      </c>
      <c r="B3" s="63"/>
      <c r="C3" s="63">
        <v>4328755.2000000002</v>
      </c>
      <c r="D3" s="63"/>
      <c r="E3" s="63"/>
      <c r="F3" s="63"/>
      <c r="G3" s="64"/>
    </row>
    <row r="4" spans="1:17">
      <c r="A4" s="11">
        <f t="shared" ref="A4:A22" si="0">A3+1</f>
        <v>1</v>
      </c>
      <c r="B4" s="63"/>
      <c r="C4" s="63">
        <v>9419961.5999999996</v>
      </c>
      <c r="D4" s="63"/>
      <c r="E4" s="63"/>
      <c r="F4" s="63"/>
      <c r="G4" s="64"/>
    </row>
    <row r="5" spans="1:17">
      <c r="A5" s="11">
        <f t="shared" si="0"/>
        <v>2</v>
      </c>
      <c r="B5" s="63"/>
      <c r="C5" s="63">
        <v>17425699.199999999</v>
      </c>
      <c r="D5" s="63"/>
      <c r="E5" s="63"/>
      <c r="F5" s="63"/>
      <c r="G5" s="64"/>
    </row>
    <row r="6" spans="1:17">
      <c r="A6" s="11">
        <f t="shared" si="0"/>
        <v>3</v>
      </c>
      <c r="B6" s="63"/>
      <c r="C6" s="63">
        <v>25911043.199999999</v>
      </c>
      <c r="D6" s="63"/>
      <c r="E6" s="63"/>
      <c r="F6" s="63"/>
      <c r="G6" s="64"/>
    </row>
    <row r="7" spans="1:17">
      <c r="A7" s="11">
        <f t="shared" si="0"/>
        <v>4</v>
      </c>
      <c r="B7" s="63"/>
      <c r="C7" s="63">
        <v>33781507.200000003</v>
      </c>
      <c r="D7" s="63"/>
      <c r="E7" s="63"/>
      <c r="F7" s="63"/>
      <c r="G7" s="64"/>
    </row>
    <row r="8" spans="1:17">
      <c r="A8" s="11">
        <f t="shared" si="0"/>
        <v>5</v>
      </c>
      <c r="B8" s="63"/>
      <c r="C8" s="63">
        <v>40446806.399999999</v>
      </c>
      <c r="D8" s="63"/>
      <c r="E8" s="63"/>
      <c r="F8" s="63"/>
      <c r="G8" s="64"/>
    </row>
    <row r="9" spans="1:17">
      <c r="A9" s="11">
        <f t="shared" si="0"/>
        <v>6</v>
      </c>
      <c r="B9" s="63"/>
      <c r="C9" s="63">
        <v>46251273.600000001</v>
      </c>
      <c r="D9" s="63"/>
      <c r="E9" s="63"/>
      <c r="F9" s="63"/>
      <c r="G9" s="64"/>
    </row>
    <row r="10" spans="1:17">
      <c r="A10" s="11">
        <f t="shared" si="0"/>
        <v>7</v>
      </c>
      <c r="B10" s="63"/>
      <c r="C10" s="63">
        <v>52154121.600000001</v>
      </c>
      <c r="D10" s="63"/>
      <c r="E10" s="63"/>
      <c r="F10" s="63"/>
      <c r="G10" s="64"/>
    </row>
    <row r="11" spans="1:17">
      <c r="A11" s="11">
        <f t="shared" si="0"/>
        <v>8</v>
      </c>
      <c r="B11" s="63"/>
      <c r="C11" s="63">
        <v>58179945.600000001</v>
      </c>
      <c r="D11" s="63"/>
      <c r="E11" s="63"/>
      <c r="F11" s="63"/>
      <c r="G11" s="64" t="s">
        <v>0</v>
      </c>
      <c r="H11" s="2" t="s">
        <v>0</v>
      </c>
      <c r="I11" s="2" t="s">
        <v>0</v>
      </c>
      <c r="J11" s="2" t="s">
        <v>0</v>
      </c>
      <c r="K11" s="2" t="s">
        <v>0</v>
      </c>
      <c r="L11" s="2" t="s">
        <v>0</v>
      </c>
      <c r="M11" s="2" t="s">
        <v>0</v>
      </c>
      <c r="N11" s="2" t="s">
        <v>0</v>
      </c>
      <c r="O11" s="2" t="s">
        <v>0</v>
      </c>
      <c r="P11" s="2" t="s">
        <v>0</v>
      </c>
      <c r="Q11" s="2" t="s">
        <v>0</v>
      </c>
    </row>
    <row r="12" spans="1:17">
      <c r="A12" s="11">
        <f t="shared" si="0"/>
        <v>9</v>
      </c>
      <c r="B12" s="63"/>
      <c r="C12" s="63">
        <v>64193472</v>
      </c>
      <c r="D12" s="63"/>
      <c r="E12" s="63"/>
      <c r="F12" s="63"/>
      <c r="G12" s="64"/>
    </row>
    <row r="13" spans="1:17">
      <c r="A13" s="11">
        <f t="shared" si="0"/>
        <v>10</v>
      </c>
      <c r="B13" s="63"/>
      <c r="C13" s="63">
        <v>70944854.400000006</v>
      </c>
      <c r="D13" s="63"/>
      <c r="E13" s="63"/>
      <c r="F13" s="63"/>
      <c r="G13" s="64"/>
    </row>
    <row r="14" spans="1:17">
      <c r="A14" s="11">
        <f t="shared" si="0"/>
        <v>11</v>
      </c>
      <c r="B14" s="63"/>
      <c r="C14" s="63">
        <v>78729235.200000003</v>
      </c>
      <c r="D14" s="63"/>
      <c r="E14" s="63"/>
      <c r="F14" s="63"/>
      <c r="G14" s="64"/>
    </row>
    <row r="15" spans="1:17">
      <c r="A15" s="11">
        <f t="shared" si="0"/>
        <v>12</v>
      </c>
      <c r="B15" s="63"/>
      <c r="C15" s="63">
        <v>86722675.200000003</v>
      </c>
      <c r="D15" s="63"/>
      <c r="E15" s="63"/>
      <c r="F15" s="63"/>
      <c r="G15" s="64"/>
    </row>
    <row r="16" spans="1:17">
      <c r="A16" s="11">
        <f t="shared" si="0"/>
        <v>13</v>
      </c>
      <c r="B16" s="63"/>
      <c r="C16" s="63">
        <v>94396377.599999994</v>
      </c>
      <c r="D16" s="63"/>
      <c r="E16" s="63"/>
      <c r="F16" s="63"/>
      <c r="G16" s="64"/>
    </row>
    <row r="17" spans="1:7">
      <c r="A17" s="11">
        <f t="shared" si="0"/>
        <v>14</v>
      </c>
      <c r="B17" s="63"/>
      <c r="C17" s="63">
        <v>102217651.2</v>
      </c>
      <c r="D17" s="63"/>
      <c r="E17" s="63"/>
      <c r="F17" s="63"/>
      <c r="G17" s="64"/>
    </row>
    <row r="18" spans="1:7">
      <c r="A18" s="11">
        <f t="shared" si="0"/>
        <v>15</v>
      </c>
      <c r="B18" s="63"/>
      <c r="C18" s="63">
        <v>108329558.40000001</v>
      </c>
      <c r="D18" s="63"/>
      <c r="E18" s="63"/>
      <c r="F18" s="63"/>
      <c r="G18" s="64"/>
    </row>
    <row r="19" spans="1:7">
      <c r="A19" s="11">
        <f t="shared" si="0"/>
        <v>16</v>
      </c>
      <c r="B19" s="63"/>
      <c r="C19" s="63">
        <v>112363171.2</v>
      </c>
      <c r="D19" s="63"/>
      <c r="E19" s="63"/>
      <c r="F19" s="63"/>
      <c r="G19" s="64"/>
    </row>
    <row r="20" spans="1:7">
      <c r="A20" s="11">
        <f t="shared" si="0"/>
        <v>17</v>
      </c>
      <c r="B20" s="63"/>
      <c r="C20" s="63">
        <v>115044048</v>
      </c>
      <c r="D20" s="63"/>
      <c r="E20" s="63"/>
      <c r="F20" s="63"/>
      <c r="G20" s="64"/>
    </row>
    <row r="21" spans="1:7">
      <c r="A21" s="11">
        <f t="shared" si="0"/>
        <v>18</v>
      </c>
      <c r="B21" s="63"/>
      <c r="C21" s="63">
        <v>116187724.8</v>
      </c>
      <c r="D21" s="63"/>
      <c r="E21" s="63"/>
      <c r="F21" s="63"/>
      <c r="G21" s="64"/>
    </row>
    <row r="22" spans="1:7">
      <c r="A22" s="11">
        <f t="shared" si="0"/>
        <v>19</v>
      </c>
      <c r="B22" s="63"/>
      <c r="C22" s="63">
        <v>116642736</v>
      </c>
      <c r="D22" s="63"/>
      <c r="E22" s="63"/>
      <c r="F22" s="63"/>
      <c r="G22" s="64"/>
    </row>
    <row r="23" spans="1:7" ht="15.75" thickBot="1">
      <c r="A23" s="11">
        <f>A22+1</f>
        <v>20</v>
      </c>
      <c r="B23" s="63"/>
      <c r="C23" s="63">
        <v>116790307.2</v>
      </c>
      <c r="D23" s="63"/>
      <c r="E23" s="63"/>
      <c r="F23" s="63"/>
      <c r="G23" s="64"/>
    </row>
    <row r="24" spans="1:7" ht="16.5" thickTop="1" thickBot="1">
      <c r="A24" s="10" t="s">
        <v>7</v>
      </c>
      <c r="B24" s="12" t="str">
        <f t="shared" ref="B24:G24" ca="1" si="1">IFERROR(FORECAST($B$26*$B$27,OFFSET($A$2,MATCH($B$26*$B$27,B3:B23),0,2,1),OFFSET(B2,MATCH($B$26*$B$27,B3:B23),0,2,1)),"")</f>
        <v/>
      </c>
      <c r="C24" s="12">
        <f t="shared" ca="1" si="1"/>
        <v>11.38153846153846</v>
      </c>
      <c r="D24" s="12" t="str">
        <f t="shared" ca="1" si="1"/>
        <v/>
      </c>
      <c r="E24" s="12" t="str">
        <f t="shared" ca="1" si="1"/>
        <v/>
      </c>
      <c r="F24" s="12" t="str">
        <f t="shared" ca="1" si="1"/>
        <v/>
      </c>
      <c r="G24" s="9" t="str">
        <f t="shared" ca="1" si="1"/>
        <v/>
      </c>
    </row>
    <row r="25" spans="1:7" ht="16.5" thickTop="1" thickBot="1"/>
    <row r="26" spans="1:7" ht="15.75" thickTop="1">
      <c r="A26" s="13" t="s">
        <v>5</v>
      </c>
      <c r="B26" s="14">
        <v>0.7</v>
      </c>
    </row>
    <row r="27" spans="1:7" ht="15.75" thickBot="1">
      <c r="A27" s="5" t="s">
        <v>6</v>
      </c>
      <c r="B27" s="7">
        <v>116827200</v>
      </c>
    </row>
    <row r="28" spans="1:7" ht="15.75" thickTop="1"/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8"/>
  <sheetViews>
    <sheetView zoomScaleNormal="100" workbookViewId="0">
      <selection sqref="A1:G1"/>
    </sheetView>
  </sheetViews>
  <sheetFormatPr defaultColWidth="12.28515625" defaultRowHeight="15"/>
  <cols>
    <col min="1" max="1" width="20" style="2" customWidth="1"/>
    <col min="2" max="3" width="12.28515625" style="2" customWidth="1"/>
    <col min="4" max="16384" width="12.28515625" style="2"/>
  </cols>
  <sheetData>
    <row r="1" spans="1:17" ht="30" customHeight="1" thickTop="1" thickBot="1">
      <c r="A1" s="72" t="s">
        <v>44</v>
      </c>
      <c r="B1" s="73"/>
      <c r="C1" s="73"/>
      <c r="D1" s="73"/>
      <c r="E1" s="73"/>
      <c r="F1" s="73"/>
      <c r="G1" s="74"/>
    </row>
    <row r="2" spans="1:17" ht="16.5" thickTop="1" thickBot="1">
      <c r="A2" s="10" t="s">
        <v>1</v>
      </c>
      <c r="B2" s="8" t="str">
        <f>'Test summary'!B2</f>
        <v>Ericsson</v>
      </c>
      <c r="C2" s="8" t="str">
        <f>'Test summary'!C2</f>
        <v>Huawei</v>
      </c>
      <c r="D2" s="8" t="str">
        <f>'Test summary'!D2</f>
        <v>Intel</v>
      </c>
      <c r="E2" s="8" t="str">
        <f>'Test summary'!E2</f>
        <v>Qualcomm</v>
      </c>
      <c r="F2" s="8" t="str">
        <f>'Test summary'!F2</f>
        <v>xx</v>
      </c>
      <c r="G2" s="9" t="str">
        <f>'Test summary'!G2</f>
        <v>xx</v>
      </c>
    </row>
    <row r="3" spans="1:17" ht="15.75" thickTop="1">
      <c r="A3" s="11">
        <v>0</v>
      </c>
      <c r="B3" s="63"/>
      <c r="C3" s="63">
        <v>28849312.800000001</v>
      </c>
      <c r="D3" s="63"/>
      <c r="E3" s="63"/>
      <c r="F3" s="63"/>
      <c r="G3" s="64"/>
    </row>
    <row r="4" spans="1:17">
      <c r="A4" s="11">
        <f t="shared" ref="A4:A22" si="0">A3+1</f>
        <v>1</v>
      </c>
      <c r="B4" s="63"/>
      <c r="C4" s="63">
        <v>34824636</v>
      </c>
      <c r="D4" s="63"/>
      <c r="E4" s="63"/>
      <c r="F4" s="63"/>
      <c r="G4" s="64"/>
    </row>
    <row r="5" spans="1:17">
      <c r="A5" s="11">
        <f t="shared" si="0"/>
        <v>2</v>
      </c>
      <c r="B5" s="63"/>
      <c r="C5" s="63">
        <v>40309869.600000001</v>
      </c>
      <c r="D5" s="63"/>
      <c r="E5" s="63"/>
      <c r="F5" s="63"/>
      <c r="G5" s="64"/>
    </row>
    <row r="6" spans="1:17">
      <c r="A6" s="11">
        <f t="shared" si="0"/>
        <v>3</v>
      </c>
      <c r="B6" s="63"/>
      <c r="C6" s="63">
        <v>44626428</v>
      </c>
      <c r="D6" s="63"/>
      <c r="E6" s="63"/>
      <c r="F6" s="63"/>
      <c r="G6" s="64"/>
    </row>
    <row r="7" spans="1:17">
      <c r="A7" s="11">
        <f t="shared" si="0"/>
        <v>4</v>
      </c>
      <c r="B7" s="63"/>
      <c r="C7" s="63">
        <v>49932590.399999999</v>
      </c>
      <c r="D7" s="63"/>
      <c r="E7" s="63"/>
      <c r="F7" s="63"/>
      <c r="G7" s="64"/>
    </row>
    <row r="8" spans="1:17">
      <c r="A8" s="11">
        <f t="shared" si="0"/>
        <v>5</v>
      </c>
      <c r="B8" s="63"/>
      <c r="C8" s="63">
        <v>59838055.200000003</v>
      </c>
      <c r="D8" s="63"/>
      <c r="E8" s="63"/>
      <c r="F8" s="63"/>
      <c r="G8" s="64"/>
    </row>
    <row r="9" spans="1:17">
      <c r="A9" s="11">
        <f t="shared" si="0"/>
        <v>6</v>
      </c>
      <c r="B9" s="63"/>
      <c r="C9" s="63">
        <v>72731181.599999994</v>
      </c>
      <c r="D9" s="63"/>
      <c r="E9" s="63"/>
      <c r="F9" s="63"/>
      <c r="G9" s="64"/>
    </row>
    <row r="10" spans="1:17">
      <c r="A10" s="11">
        <f t="shared" si="0"/>
        <v>7</v>
      </c>
      <c r="B10" s="63"/>
      <c r="C10" s="63">
        <v>82306778.400000006</v>
      </c>
      <c r="D10" s="63"/>
      <c r="E10" s="63"/>
      <c r="F10" s="63"/>
      <c r="G10" s="64"/>
    </row>
    <row r="11" spans="1:17">
      <c r="A11" s="11">
        <f t="shared" si="0"/>
        <v>8</v>
      </c>
      <c r="B11" s="63"/>
      <c r="C11" s="63">
        <v>87141700.799999997</v>
      </c>
      <c r="D11" s="63"/>
      <c r="E11" s="63" t="s">
        <v>0</v>
      </c>
      <c r="F11" s="63"/>
      <c r="G11" s="64" t="s">
        <v>0</v>
      </c>
      <c r="H11" s="2" t="s">
        <v>0</v>
      </c>
      <c r="I11" s="2" t="s">
        <v>0</v>
      </c>
      <c r="J11" s="2" t="s">
        <v>0</v>
      </c>
      <c r="K11" s="2" t="s">
        <v>0</v>
      </c>
      <c r="L11" s="2" t="s">
        <v>0</v>
      </c>
      <c r="M11" s="2" t="s">
        <v>0</v>
      </c>
      <c r="N11" s="2" t="s">
        <v>0</v>
      </c>
      <c r="O11" s="2" t="s">
        <v>0</v>
      </c>
      <c r="P11" s="2" t="s">
        <v>0</v>
      </c>
      <c r="Q11" s="2" t="s">
        <v>0</v>
      </c>
    </row>
    <row r="12" spans="1:17">
      <c r="A12" s="11">
        <f t="shared" si="0"/>
        <v>9</v>
      </c>
      <c r="B12" s="63"/>
      <c r="C12" s="63">
        <v>88922988</v>
      </c>
      <c r="D12" s="63"/>
      <c r="E12" s="63"/>
      <c r="F12" s="63"/>
      <c r="G12" s="64"/>
    </row>
    <row r="13" spans="1:17">
      <c r="A13" s="11">
        <f t="shared" si="0"/>
        <v>10</v>
      </c>
      <c r="B13" s="63"/>
      <c r="C13" s="63">
        <v>89356528.799999997</v>
      </c>
      <c r="D13" s="63"/>
      <c r="E13" s="63"/>
      <c r="F13" s="63"/>
      <c r="G13" s="64"/>
    </row>
    <row r="14" spans="1:17">
      <c r="A14" s="11">
        <f t="shared" si="0"/>
        <v>11</v>
      </c>
      <c r="B14" s="63"/>
      <c r="C14" s="63">
        <v>89535600</v>
      </c>
      <c r="D14" s="63"/>
      <c r="E14" s="63"/>
      <c r="F14" s="63"/>
      <c r="G14" s="64"/>
    </row>
    <row r="15" spans="1:17">
      <c r="A15" s="11">
        <f t="shared" si="0"/>
        <v>12</v>
      </c>
      <c r="B15" s="63"/>
      <c r="C15" s="63">
        <v>89535600</v>
      </c>
      <c r="D15" s="63"/>
      <c r="E15" s="63"/>
      <c r="F15" s="63"/>
      <c r="G15" s="64"/>
    </row>
    <row r="16" spans="1:17">
      <c r="A16" s="11">
        <f t="shared" si="0"/>
        <v>13</v>
      </c>
      <c r="B16" s="63"/>
      <c r="C16" s="63">
        <v>89535600</v>
      </c>
      <c r="D16" s="63"/>
      <c r="E16" s="63"/>
      <c r="F16" s="63"/>
      <c r="G16" s="64"/>
    </row>
    <row r="17" spans="1:7">
      <c r="A17" s="11">
        <f t="shared" si="0"/>
        <v>14</v>
      </c>
      <c r="B17" s="63"/>
      <c r="C17" s="63">
        <v>89535600</v>
      </c>
      <c r="D17" s="63"/>
      <c r="E17" s="63"/>
      <c r="F17" s="63"/>
      <c r="G17" s="64"/>
    </row>
    <row r="18" spans="1:7">
      <c r="A18" s="11">
        <f t="shared" si="0"/>
        <v>15</v>
      </c>
      <c r="B18" s="63"/>
      <c r="C18" s="63">
        <v>89535600</v>
      </c>
      <c r="D18" s="63"/>
      <c r="E18" s="63"/>
      <c r="F18" s="63"/>
      <c r="G18" s="64"/>
    </row>
    <row r="19" spans="1:7">
      <c r="A19" s="11">
        <f t="shared" si="0"/>
        <v>16</v>
      </c>
      <c r="B19" s="63"/>
      <c r="C19" s="63">
        <v>89535600</v>
      </c>
      <c r="D19" s="63"/>
      <c r="E19" s="63"/>
      <c r="F19" s="63"/>
      <c r="G19" s="64"/>
    </row>
    <row r="20" spans="1:7">
      <c r="A20" s="11">
        <f t="shared" si="0"/>
        <v>17</v>
      </c>
      <c r="B20" s="63"/>
      <c r="C20" s="63">
        <v>89535600</v>
      </c>
      <c r="D20" s="63"/>
      <c r="E20" s="63"/>
      <c r="F20" s="63"/>
      <c r="G20" s="64"/>
    </row>
    <row r="21" spans="1:7">
      <c r="A21" s="11">
        <f t="shared" si="0"/>
        <v>18</v>
      </c>
      <c r="B21" s="63"/>
      <c r="C21" s="63">
        <v>89535600</v>
      </c>
      <c r="D21" s="63"/>
      <c r="E21" s="63"/>
      <c r="F21" s="63"/>
      <c r="G21" s="64"/>
    </row>
    <row r="22" spans="1:7">
      <c r="A22" s="11">
        <f t="shared" si="0"/>
        <v>19</v>
      </c>
      <c r="B22" s="63"/>
      <c r="C22" s="63">
        <v>89535600</v>
      </c>
      <c r="D22" s="63"/>
      <c r="E22" s="63"/>
      <c r="F22" s="63"/>
      <c r="G22" s="64"/>
    </row>
    <row r="23" spans="1:7" ht="15.75" thickBot="1">
      <c r="A23" s="11">
        <f>A22+1</f>
        <v>20</v>
      </c>
      <c r="B23" s="63"/>
      <c r="C23" s="63">
        <v>89535600</v>
      </c>
      <c r="D23" s="63"/>
      <c r="E23" s="63"/>
      <c r="F23" s="63"/>
      <c r="G23" s="64"/>
    </row>
    <row r="24" spans="1:7" ht="16.5" thickTop="1" thickBot="1">
      <c r="A24" s="10" t="s">
        <v>7</v>
      </c>
      <c r="B24" s="12" t="str">
        <f t="shared" ref="B24:G24" ca="1" si="1">IFERROR(FORECAST($B$26*$B$27,OFFSET($A$2,MATCH($B$26*$B$27,B3:B23),0,2,1),OFFSET(B2,MATCH($B$26*$B$27,B3:B23),0,2,1)),"")</f>
        <v/>
      </c>
      <c r="C24" s="12">
        <f t="shared" ca="1" si="1"/>
        <v>5.2200292397660819</v>
      </c>
      <c r="D24" s="12" t="str">
        <f t="shared" ca="1" si="1"/>
        <v/>
      </c>
      <c r="E24" s="12" t="str">
        <f t="shared" ca="1" si="1"/>
        <v/>
      </c>
      <c r="F24" s="12" t="str">
        <f t="shared" ca="1" si="1"/>
        <v/>
      </c>
      <c r="G24" s="9" t="str">
        <f t="shared" ca="1" si="1"/>
        <v/>
      </c>
    </row>
    <row r="25" spans="1:7" ht="16.5" thickTop="1" thickBot="1"/>
    <row r="26" spans="1:7" ht="15.75" thickTop="1">
      <c r="A26" s="13" t="s">
        <v>5</v>
      </c>
      <c r="B26" s="14">
        <v>0.7</v>
      </c>
    </row>
    <row r="27" spans="1:7" ht="15.75" thickBot="1">
      <c r="A27" s="5" t="s">
        <v>6</v>
      </c>
      <c r="B27" s="7">
        <v>89535600</v>
      </c>
    </row>
    <row r="28" spans="1:7" ht="15.75" thickTop="1"/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8"/>
  <sheetViews>
    <sheetView zoomScaleNormal="100" workbookViewId="0">
      <selection sqref="A1:G1"/>
    </sheetView>
  </sheetViews>
  <sheetFormatPr defaultColWidth="12.28515625" defaultRowHeight="15"/>
  <cols>
    <col min="1" max="1" width="20" style="2" customWidth="1"/>
    <col min="2" max="3" width="12.28515625" style="2" customWidth="1"/>
    <col min="4" max="16384" width="12.28515625" style="2"/>
  </cols>
  <sheetData>
    <row r="1" spans="1:17" ht="30" customHeight="1" thickTop="1" thickBot="1">
      <c r="A1" s="72" t="s">
        <v>45</v>
      </c>
      <c r="B1" s="73"/>
      <c r="C1" s="73"/>
      <c r="D1" s="73"/>
      <c r="E1" s="73"/>
      <c r="F1" s="73"/>
      <c r="G1" s="74"/>
    </row>
    <row r="2" spans="1:17" ht="16.5" thickTop="1" thickBot="1">
      <c r="A2" s="10" t="s">
        <v>1</v>
      </c>
      <c r="B2" s="8" t="str">
        <f>'Test summary'!B2</f>
        <v>Ericsson</v>
      </c>
      <c r="C2" s="8" t="str">
        <f>'Test summary'!C2</f>
        <v>Huawei</v>
      </c>
      <c r="D2" s="8" t="str">
        <f>'Test summary'!D2</f>
        <v>Intel</v>
      </c>
      <c r="E2" s="8" t="str">
        <f>'Test summary'!E2</f>
        <v>Qualcomm</v>
      </c>
      <c r="F2" s="8" t="str">
        <f>'Test summary'!F2</f>
        <v>xx</v>
      </c>
      <c r="G2" s="9" t="str">
        <f>'Test summary'!G2</f>
        <v>xx</v>
      </c>
    </row>
    <row r="3" spans="1:17" ht="15.75" thickTop="1">
      <c r="A3" s="11">
        <v>0</v>
      </c>
      <c r="B3" s="63"/>
      <c r="C3" s="63">
        <v>35995075.200000003</v>
      </c>
      <c r="D3" s="63"/>
      <c r="E3" s="63"/>
      <c r="F3" s="63"/>
      <c r="G3" s="64"/>
    </row>
    <row r="4" spans="1:17">
      <c r="A4" s="11">
        <f t="shared" ref="A4:A22" si="0">A3+1</f>
        <v>1</v>
      </c>
      <c r="B4" s="63"/>
      <c r="C4" s="63">
        <v>43631884.799999997</v>
      </c>
      <c r="D4" s="63"/>
      <c r="E4" s="63"/>
      <c r="F4" s="63"/>
      <c r="G4" s="64"/>
    </row>
    <row r="5" spans="1:17">
      <c r="A5" s="11">
        <f t="shared" si="0"/>
        <v>2</v>
      </c>
      <c r="B5" s="63"/>
      <c r="C5" s="63">
        <v>50764492.799999997</v>
      </c>
      <c r="D5" s="63"/>
      <c r="E5" s="63"/>
      <c r="F5" s="63"/>
      <c r="G5" s="64"/>
    </row>
    <row r="6" spans="1:17">
      <c r="A6" s="11">
        <f t="shared" si="0"/>
        <v>3</v>
      </c>
      <c r="B6" s="63"/>
      <c r="C6" s="63">
        <v>57023971.200000003</v>
      </c>
      <c r="D6" s="63"/>
      <c r="E6" s="63"/>
      <c r="F6" s="63"/>
      <c r="G6" s="64"/>
    </row>
    <row r="7" spans="1:17">
      <c r="A7" s="11">
        <f t="shared" si="0"/>
        <v>4</v>
      </c>
      <c r="B7" s="63"/>
      <c r="C7" s="63">
        <v>63098985.600000001</v>
      </c>
      <c r="D7" s="63"/>
      <c r="E7" s="63"/>
      <c r="F7" s="63"/>
      <c r="G7" s="64"/>
    </row>
    <row r="8" spans="1:17">
      <c r="A8" s="11">
        <f t="shared" si="0"/>
        <v>5</v>
      </c>
      <c r="B8" s="63"/>
      <c r="C8" s="63">
        <v>74093040</v>
      </c>
      <c r="D8" s="63"/>
      <c r="E8" s="63"/>
      <c r="F8" s="63"/>
      <c r="G8" s="64"/>
    </row>
    <row r="9" spans="1:17">
      <c r="A9" s="11">
        <f t="shared" si="0"/>
        <v>6</v>
      </c>
      <c r="B9" s="63"/>
      <c r="C9" s="63">
        <v>89981539.200000003</v>
      </c>
      <c r="D9" s="63"/>
      <c r="E9" s="63"/>
      <c r="F9" s="63"/>
      <c r="G9" s="64"/>
    </row>
    <row r="10" spans="1:17">
      <c r="A10" s="11">
        <f t="shared" si="0"/>
        <v>7</v>
      </c>
      <c r="B10" s="63"/>
      <c r="C10" s="63">
        <v>105070694.40000001</v>
      </c>
      <c r="D10" s="63"/>
      <c r="E10" s="63"/>
      <c r="F10" s="63"/>
      <c r="G10" s="64"/>
    </row>
    <row r="11" spans="1:17">
      <c r="A11" s="11">
        <f t="shared" si="0"/>
        <v>8</v>
      </c>
      <c r="B11" s="63"/>
      <c r="C11" s="63">
        <v>112793587.2</v>
      </c>
      <c r="D11" s="63"/>
      <c r="E11" s="63" t="s">
        <v>0</v>
      </c>
      <c r="F11" s="63"/>
      <c r="G11" s="64" t="s">
        <v>0</v>
      </c>
      <c r="H11" s="2" t="s">
        <v>0</v>
      </c>
      <c r="I11" s="2" t="s">
        <v>0</v>
      </c>
      <c r="J11" s="2" t="s">
        <v>0</v>
      </c>
      <c r="K11" s="2" t="s">
        <v>0</v>
      </c>
      <c r="L11" s="2" t="s">
        <v>0</v>
      </c>
      <c r="M11" s="2" t="s">
        <v>0</v>
      </c>
      <c r="N11" s="2" t="s">
        <v>0</v>
      </c>
      <c r="O11" s="2" t="s">
        <v>0</v>
      </c>
      <c r="P11" s="2" t="s">
        <v>0</v>
      </c>
      <c r="Q11" s="2" t="s">
        <v>0</v>
      </c>
    </row>
    <row r="12" spans="1:17">
      <c r="A12" s="11">
        <f t="shared" si="0"/>
        <v>9</v>
      </c>
      <c r="B12" s="63"/>
      <c r="C12" s="63">
        <v>115671225.59999999</v>
      </c>
      <c r="D12" s="63"/>
      <c r="E12" s="63"/>
      <c r="F12" s="63"/>
      <c r="G12" s="64"/>
    </row>
    <row r="13" spans="1:17">
      <c r="A13" s="11">
        <f t="shared" si="0"/>
        <v>10</v>
      </c>
      <c r="B13" s="63"/>
      <c r="C13" s="63">
        <v>116544355.2</v>
      </c>
      <c r="D13" s="63"/>
      <c r="E13" s="63"/>
      <c r="F13" s="63"/>
      <c r="G13" s="64"/>
    </row>
    <row r="14" spans="1:17">
      <c r="A14" s="11">
        <f t="shared" si="0"/>
        <v>11</v>
      </c>
      <c r="B14" s="63"/>
      <c r="C14" s="63">
        <v>116827200</v>
      </c>
      <c r="D14" s="63"/>
      <c r="E14" s="63"/>
      <c r="F14" s="63"/>
      <c r="G14" s="64"/>
    </row>
    <row r="15" spans="1:17">
      <c r="A15" s="11">
        <f t="shared" si="0"/>
        <v>12</v>
      </c>
      <c r="B15" s="63"/>
      <c r="C15" s="63">
        <v>116827200</v>
      </c>
      <c r="D15" s="63"/>
      <c r="E15" s="63"/>
      <c r="F15" s="63"/>
      <c r="G15" s="64"/>
    </row>
    <row r="16" spans="1:17">
      <c r="A16" s="11">
        <f t="shared" si="0"/>
        <v>13</v>
      </c>
      <c r="B16" s="63"/>
      <c r="C16" s="63">
        <v>116827200</v>
      </c>
      <c r="D16" s="63"/>
      <c r="E16" s="63"/>
      <c r="F16" s="63"/>
      <c r="G16" s="64"/>
    </row>
    <row r="17" spans="1:7">
      <c r="A17" s="11">
        <f t="shared" si="0"/>
        <v>14</v>
      </c>
      <c r="B17" s="63"/>
      <c r="C17" s="63">
        <v>116827200</v>
      </c>
      <c r="D17" s="63"/>
      <c r="E17" s="63"/>
      <c r="F17" s="63"/>
      <c r="G17" s="64"/>
    </row>
    <row r="18" spans="1:7">
      <c r="A18" s="11">
        <f t="shared" si="0"/>
        <v>15</v>
      </c>
      <c r="B18" s="63"/>
      <c r="C18" s="63">
        <v>116827200</v>
      </c>
      <c r="D18" s="63"/>
      <c r="E18" s="63"/>
      <c r="F18" s="63"/>
      <c r="G18" s="64"/>
    </row>
    <row r="19" spans="1:7">
      <c r="A19" s="11">
        <f t="shared" si="0"/>
        <v>16</v>
      </c>
      <c r="B19" s="63"/>
      <c r="C19" s="63">
        <v>116827200</v>
      </c>
      <c r="D19" s="63"/>
      <c r="E19" s="63"/>
      <c r="F19" s="63"/>
      <c r="G19" s="64"/>
    </row>
    <row r="20" spans="1:7">
      <c r="A20" s="11">
        <f t="shared" si="0"/>
        <v>17</v>
      </c>
      <c r="B20" s="63"/>
      <c r="C20" s="63">
        <v>116827200</v>
      </c>
      <c r="D20" s="63"/>
      <c r="E20" s="63"/>
      <c r="F20" s="63"/>
      <c r="G20" s="64"/>
    </row>
    <row r="21" spans="1:7">
      <c r="A21" s="11">
        <f t="shared" si="0"/>
        <v>18</v>
      </c>
      <c r="B21" s="63"/>
      <c r="C21" s="63">
        <v>116827200</v>
      </c>
      <c r="D21" s="63"/>
      <c r="E21" s="63"/>
      <c r="F21" s="63"/>
      <c r="G21" s="64"/>
    </row>
    <row r="22" spans="1:7">
      <c r="A22" s="11">
        <f t="shared" si="0"/>
        <v>19</v>
      </c>
      <c r="B22" s="63"/>
      <c r="C22" s="63">
        <v>116827200</v>
      </c>
      <c r="D22" s="63"/>
      <c r="E22" s="63"/>
      <c r="F22" s="63"/>
      <c r="G22" s="64"/>
    </row>
    <row r="23" spans="1:7" ht="15.75" thickBot="1">
      <c r="A23" s="11">
        <f>A22+1</f>
        <v>20</v>
      </c>
      <c r="B23" s="63"/>
      <c r="C23" s="63">
        <v>116827200</v>
      </c>
      <c r="D23" s="63"/>
      <c r="E23" s="63"/>
      <c r="F23" s="63"/>
      <c r="G23" s="64"/>
    </row>
    <row r="24" spans="1:7" ht="16.5" thickTop="1" thickBot="1">
      <c r="A24" s="10" t="s">
        <v>46</v>
      </c>
      <c r="B24" s="12" t="str">
        <f t="shared" ref="B24:G24" ca="1" si="1">IFERROR(FORECAST($B$26*$B$27,OFFSET($A$2,MATCH($B$26*$B$27,B3:B23),0,2,1),OFFSET(B2,MATCH($B$26*$B$27,B3:B23),0,2,1)),"")</f>
        <v/>
      </c>
      <c r="C24" s="12">
        <f t="shared" ca="1" si="1"/>
        <v>5.4837461300309602</v>
      </c>
      <c r="D24" s="12" t="str">
        <f t="shared" ca="1" si="1"/>
        <v/>
      </c>
      <c r="E24" s="12" t="str">
        <f t="shared" ca="1" si="1"/>
        <v/>
      </c>
      <c r="F24" s="12" t="str">
        <f t="shared" ca="1" si="1"/>
        <v/>
      </c>
      <c r="G24" s="9" t="str">
        <f t="shared" ca="1" si="1"/>
        <v/>
      </c>
    </row>
    <row r="25" spans="1:7" ht="16.5" thickTop="1" thickBot="1"/>
    <row r="26" spans="1:7" ht="15.75" thickTop="1">
      <c r="A26" s="13" t="s">
        <v>5</v>
      </c>
      <c r="B26" s="14">
        <v>0.7</v>
      </c>
    </row>
    <row r="27" spans="1:7" ht="15.75" thickBot="1">
      <c r="A27" s="5" t="s">
        <v>6</v>
      </c>
      <c r="B27" s="7">
        <v>116827200</v>
      </c>
    </row>
    <row r="28" spans="1:7" ht="15.75" thickTop="1"/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4F58B4E91C0B47974C2CE3A203467E" ma:contentTypeVersion="8" ma:contentTypeDescription="Create a new document." ma:contentTypeScope="" ma:versionID="9b03fb59312b1882d0c6104ea1a1a4cb">
  <xsd:schema xmlns:xsd="http://www.w3.org/2001/XMLSchema" xmlns:xs="http://www.w3.org/2001/XMLSchema" xmlns:p="http://schemas.microsoft.com/office/2006/metadata/properties" xmlns:ns2="86b2df28-e2b6-44c3-9f8c-7adf76a1da3d" targetNamespace="http://schemas.microsoft.com/office/2006/metadata/properties" ma:root="true" ma:fieldsID="5e31dfd903fc4b172d8ab04f6e5c25f8" ns2:_="">
    <xsd:import namespace="86b2df28-e2b6-44c3-9f8c-7adf76a1da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2df28-e2b6-44c3-9f8c-7adf76a1da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C2D1A0-5A14-4465-BE24-3ED5AF1F5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b2df28-e2b6-44c3-9f8c-7adf76a1da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3C6324-5870-490C-990A-180DF936D2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204929-6FA1-4A19-9E2C-56E94765816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page</vt:lpstr>
      <vt:lpstr>List of tests</vt:lpstr>
      <vt:lpstr>Test summary</vt:lpstr>
      <vt:lpstr>Case 1</vt:lpstr>
      <vt:lpstr>Case 2</vt:lpstr>
      <vt:lpstr>Case 3</vt:lpstr>
      <vt:lpstr>Case 4</vt:lpstr>
      <vt:lpstr>'List of tests'!_Ref63699293</vt:lpstr>
      <vt:lpstr>'Cover page'!Title</vt:lpstr>
    </vt:vector>
  </TitlesOfParts>
  <Company>Huawei Technologies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Gaurav Nigam</cp:lastModifiedBy>
  <dcterms:created xsi:type="dcterms:W3CDTF">2021-02-09T12:46:21Z</dcterms:created>
  <dcterms:modified xsi:type="dcterms:W3CDTF">2021-05-19T14:55:16Z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0x010100094F58B4E91C0B47974C2CE3A203467E</vt:lpwstr>
  </property>
  <property fmtid="{D5CDD505-2E9C-101B-9397-08002B2CF9AE}" pid="3" name="_2015_ms_pID_725343">
    <vt:lpwstr>(2)/vud/01Da/2Ta459dlubQl1u1HC5JS4mwQU9ngv7mJk3jwIo28SK7q+hLn9Dd8eb2t1wSJ7Q
bOuNobkvK2Xdixzas0j6z7AtR4cfSRga1KRY2/XwvQNleGOFMWirnV0OuNjLaQs4d1YtPMJV
nuFG4xf1JVco1WB3qt4Zy9/oeD7N7SlXLFkGRDLIpn2otD1NRDH4g7j0eSwtmQZH1z+vB1qz
CSRREbhRv/LahXFy0P</vt:lpwstr>
  </property>
  <property fmtid="{D5CDD505-2E9C-101B-9397-08002B2CF9AE}" pid="4" name="_2015_ms_pID_7253431">
    <vt:lpwstr>3+wjoBCt4DEGJ76QACMfj4l1RZOFkZ44pa4w8FGgL+ZnbT/1+IEgyA
vLvD7MyaLFbnvr2q4h5KklU284k7iGrEjEdIjQLHhZpiu71bjdPmeEB8zZ7uueL23qul/Lfq
43vsF6/lea0A+A6ShKN0kxGJHg8c150nMpM6VZaDl70uYqQESmBdzWq5A4U4enD2DsHn/6Hj
aAC02VzkWjgngsyP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1620782558</vt:lpwstr>
  </property>
</Properties>
</file>