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zues\OneDrive - Ericsson AB\3GPP\RAN4_95_eMeeting\Drafts\Summary\312\1st round\"/>
    </mc:Choice>
  </mc:AlternateContent>
  <xr:revisionPtr revIDLastSave="23" documentId="11_0E179EAAC60D7954EC9A8D44F20BC30B2356CED7" xr6:coauthVersionLast="44" xr6:coauthVersionMax="44" xr10:uidLastSave="{D7AAB5E5-124F-4A43-96D6-4E06CD6AE225}"/>
  <bookViews>
    <workbookView xWindow="672" yWindow="156" windowWidth="19440" windowHeight="12360" tabRatio="784" activeTab="1" xr2:uid="{00000000-000D-0000-FFFF-FFFF00000000}"/>
  </bookViews>
  <sheets>
    <sheet name="Coversheet_ideal results" sheetId="64" r:id="rId1"/>
    <sheet name="Results with impairments" sheetId="16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66" l="1"/>
  <c r="L22" i="166"/>
  <c r="N22" i="166"/>
  <c r="M21" i="166"/>
  <c r="N21" i="166"/>
  <c r="L20" i="166"/>
  <c r="M19" i="166"/>
  <c r="N18" i="166"/>
  <c r="M17" i="166"/>
  <c r="N17" i="166"/>
  <c r="L16" i="166"/>
  <c r="M15" i="166"/>
  <c r="N14" i="166"/>
  <c r="M13" i="166"/>
  <c r="N13" i="166"/>
  <c r="P13" i="166" s="1"/>
  <c r="L12" i="166"/>
  <c r="M11" i="166"/>
  <c r="N10" i="166"/>
  <c r="N9" i="166"/>
  <c r="M8" i="166"/>
  <c r="L8" i="166"/>
  <c r="L13" i="166"/>
  <c r="L14" i="166"/>
  <c r="L17" i="166"/>
  <c r="L18" i="166"/>
  <c r="L21" i="166"/>
  <c r="L9" i="166"/>
  <c r="M12" i="166"/>
  <c r="M16" i="166"/>
  <c r="M20" i="166"/>
  <c r="M9" i="166"/>
  <c r="L10" i="166"/>
  <c r="N23" i="166"/>
  <c r="N16" i="166"/>
  <c r="M10" i="166"/>
  <c r="L11" i="166"/>
  <c r="M14" i="166"/>
  <c r="L15" i="166"/>
  <c r="M18" i="166"/>
  <c r="L19" i="166"/>
  <c r="M22" i="166"/>
  <c r="L23" i="166"/>
  <c r="N11" i="166"/>
  <c r="N15" i="166"/>
  <c r="N19" i="166"/>
  <c r="N8" i="166"/>
  <c r="N12" i="166"/>
  <c r="N20" i="166"/>
  <c r="L14" i="64"/>
  <c r="L13" i="64"/>
  <c r="N13" i="64"/>
  <c r="N14" i="64"/>
  <c r="M13" i="64"/>
  <c r="M14" i="64"/>
  <c r="M16" i="64"/>
  <c r="N16" i="64"/>
  <c r="L16" i="64"/>
  <c r="N24" i="64"/>
  <c r="L24" i="64"/>
  <c r="M24" i="64"/>
  <c r="M25" i="64"/>
  <c r="L25" i="64"/>
  <c r="N25" i="64"/>
  <c r="L26" i="64"/>
  <c r="N26" i="64"/>
  <c r="M26" i="64"/>
  <c r="N27" i="64"/>
  <c r="L27" i="64"/>
  <c r="M27" i="64"/>
  <c r="N15" i="64"/>
  <c r="L15" i="64"/>
  <c r="M15" i="64"/>
  <c r="L17" i="64"/>
  <c r="M17" i="64"/>
  <c r="N17" i="64"/>
  <c r="L18" i="64"/>
  <c r="M18" i="64"/>
  <c r="N18" i="64"/>
  <c r="L19" i="64"/>
  <c r="N19" i="64"/>
  <c r="M19" i="64"/>
  <c r="M20" i="64"/>
  <c r="N20" i="64"/>
  <c r="L20" i="64"/>
  <c r="M21" i="64"/>
  <c r="L21" i="64"/>
  <c r="N21" i="64"/>
  <c r="L22" i="64"/>
  <c r="M22" i="64"/>
  <c r="N22" i="64"/>
  <c r="M23" i="64"/>
  <c r="N23" i="64"/>
  <c r="L23" i="64"/>
  <c r="N12" i="64"/>
  <c r="M12" i="64"/>
  <c r="L12" i="64"/>
  <c r="P15" i="166" l="1"/>
  <c r="P23" i="166"/>
  <c r="P22" i="166"/>
  <c r="P21" i="166"/>
  <c r="P20" i="166"/>
  <c r="P19" i="166"/>
  <c r="P18" i="166"/>
  <c r="P14" i="166"/>
  <c r="P12" i="166"/>
  <c r="P11" i="166"/>
  <c r="P10" i="166"/>
  <c r="P9" i="166"/>
  <c r="P17" i="166"/>
  <c r="P16" i="166"/>
  <c r="P8" i="166"/>
</calcChain>
</file>

<file path=xl/sharedStrings.xml><?xml version="1.0" encoding="utf-8"?>
<sst xmlns="http://schemas.openxmlformats.org/spreadsheetml/2006/main" count="110" uniqueCount="51">
  <si>
    <t>Ericsson</t>
  </si>
  <si>
    <t>AVE</t>
  </si>
  <si>
    <t>STD</t>
  </si>
  <si>
    <t>SPAN</t>
  </si>
  <si>
    <t>Scenario</t>
  </si>
  <si>
    <t>Description</t>
  </si>
  <si>
    <t>Test
point</t>
  </si>
  <si>
    <t>Margin</t>
  </si>
  <si>
    <t>Ref. SNR</t>
  </si>
  <si>
    <t>Metric</t>
  </si>
  <si>
    <t>Huawei</t>
    <phoneticPr fontId="0" type="noConversion"/>
  </si>
  <si>
    <t>Nokia</t>
    <phoneticPr fontId="0" type="noConversion"/>
  </si>
  <si>
    <t>Company1</t>
    <phoneticPr fontId="0" type="noConversion"/>
  </si>
  <si>
    <t xml:space="preserve">Missed detection rate with false alarm rate (0.1%) within 3.646us
</t>
  </si>
  <si>
    <t>Tdoc number:</t>
    <phoneticPr fontId="1" type="noConversion"/>
  </si>
  <si>
    <t>Agenda item:</t>
    <phoneticPr fontId="1" type="noConversion"/>
  </si>
  <si>
    <t>Source:</t>
    <phoneticPr fontId="1" type="noConversion"/>
  </si>
  <si>
    <t>Title:</t>
    <phoneticPr fontId="1" type="noConversion"/>
  </si>
  <si>
    <t>Abstract:</t>
    <phoneticPr fontId="1" type="noConversion"/>
  </si>
  <si>
    <t>NPRACH format0 AWGN 0Hz repetition = 32 1x2 (Cell-ID=0 and signature=0) with 3.646us</t>
    <phoneticPr fontId="1" type="noConversion"/>
  </si>
  <si>
    <t>NPRACH format0 AWGN 0Hz repetition = 8 1x2 (Cell-ID=0 and signature=0) with 3.646us</t>
    <phoneticPr fontId="1" type="noConversion"/>
  </si>
  <si>
    <t>NPRACH format0 EPA1 200Hz repetition = 8 1x2 (Cell-ID=0 and signature=0) with 3.646us</t>
    <phoneticPr fontId="1" type="noConversion"/>
  </si>
  <si>
    <t>NPRACH format0 EPA1 200Hz repetition = 32 1x2 (Cell-ID=0 and signature=0) with 3.646us</t>
    <phoneticPr fontId="1" type="noConversion"/>
  </si>
  <si>
    <t>TDD NPRACH format 1</t>
    <phoneticPr fontId="1" type="noConversion"/>
  </si>
  <si>
    <t>NPRACH format1 AWGN 0Hz repetition = 8 1x2 (Cell-ID=0 and signature=0) with 3.646us</t>
    <phoneticPr fontId="1" type="noConversion"/>
  </si>
  <si>
    <t>NPRACH format1 AWGN 0Hz repetition = 32 1x2 (Cell-ID=0 and signature=0) with 3.646us</t>
    <phoneticPr fontId="1" type="noConversion"/>
  </si>
  <si>
    <t>NPRACH format1 EPA1 200Hz repetition = 8 1x2 (Cell-ID=0 and signature=0) with 3.646us</t>
    <phoneticPr fontId="1" type="noConversion"/>
  </si>
  <si>
    <t>NPRACH format1 EPA1 200Hz repetition = 32 1x2 (Cell-ID=0 and signature=0) with 3.646us</t>
    <phoneticPr fontId="1" type="noConversion"/>
  </si>
  <si>
    <t>TDD NPRACH format 0-a</t>
    <phoneticPr fontId="1" type="noConversion"/>
  </si>
  <si>
    <t>NPRACH format0-a AWGN 0Hz repetition = 8 1x2 (Cell-ID=0 and signature=0) with 3.646us</t>
    <phoneticPr fontId="1" type="noConversion"/>
  </si>
  <si>
    <t>NPRACH format0-a AWGN 0Hz repetition = 32 1x2 (Cell-ID=0 and signature=0) with 3.646us</t>
    <phoneticPr fontId="1" type="noConversion"/>
  </si>
  <si>
    <t>NPRACH format0-a EPA1 200Hz repetition = 8 1x2 (Cell-ID=0 and signature=0) with 3.646us</t>
    <phoneticPr fontId="1" type="noConversion"/>
  </si>
  <si>
    <t>NPRACH format0-a EPA1 200Hz repetition = 32 1x2 (Cell-ID=0 and signature=0) with 3.646us</t>
    <phoneticPr fontId="1" type="noConversion"/>
  </si>
  <si>
    <t>TDD NPRACH format 1-a</t>
    <phoneticPr fontId="1" type="noConversion"/>
  </si>
  <si>
    <t>NPRACH format1-a AWGN 0Hz repetition = 8 1x2 (Cell-ID=0 and signature=0) with 3.646us</t>
    <phoneticPr fontId="1" type="noConversion"/>
  </si>
  <si>
    <t>NPRACH format1-a AWGN 0Hz repetition = 32 1x2 (Cell-ID=0 and signature=0) with 3.646us</t>
    <phoneticPr fontId="1" type="noConversion"/>
  </si>
  <si>
    <t>NPRACH format1-a EPA1 200Hz repetition = 8 1x2 (Cell-ID=0 and signature=0) with 3.646us</t>
    <phoneticPr fontId="1" type="noConversion"/>
  </si>
  <si>
    <t>NPRACH format1-a EPA1 200Hz repetition = 32 1x2 (Cell-ID=0 and signature=0) with 3.646us</t>
    <phoneticPr fontId="1" type="noConversion"/>
  </si>
  <si>
    <t>Nokia</t>
    <phoneticPr fontId="1" type="noConversion"/>
  </si>
  <si>
    <t>NPRACH format0 AWGN 0Hz repetition = 32 1x2 (Cell-ID=0 and signature=0) with 3.646us</t>
    <phoneticPr fontId="1" type="noConversion"/>
  </si>
  <si>
    <t>Huawei, HiSilicon</t>
    <phoneticPr fontId="1" type="noConversion"/>
  </si>
  <si>
    <t>Summary of simulation results for Rel-15 FeNB-IoT NPRACH demodulation requirements</t>
    <phoneticPr fontId="1" type="noConversion"/>
  </si>
  <si>
    <t>TDD NPRACH format 0</t>
    <phoneticPr fontId="1" type="noConversion"/>
  </si>
  <si>
    <t>TDD NPRACH format 0</t>
    <phoneticPr fontId="1" type="noConversion"/>
  </si>
  <si>
    <t>Company2</t>
    <phoneticPr fontId="0" type="noConversion"/>
  </si>
  <si>
    <t>Company3</t>
    <phoneticPr fontId="1" type="noConversion"/>
  </si>
  <si>
    <t>Company2</t>
    <phoneticPr fontId="0" type="noConversion"/>
  </si>
  <si>
    <t>Company3</t>
    <phoneticPr fontId="1" type="noConversion"/>
  </si>
  <si>
    <t>3GPP TSG-RAN WG4 meeting #95-e</t>
    <phoneticPr fontId="1" type="noConversion"/>
  </si>
  <si>
    <t>Electronic Meeting, 25 May - 5 June, 2020</t>
    <phoneticPr fontId="1" type="noConversion"/>
  </si>
  <si>
    <t>R4-2007217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</si>
</sst>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 "/>
  </numFmts>
  <fonts count="4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2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/>
    <xf numFmtId="0" fontId="2" fillId="0" borderId="0">
      <alignment vertical="center"/>
    </xf>
    <xf numFmtId="0" fontId="3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/>
    <xf numFmtId="0" fontId="3" fillId="0" borderId="0"/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28" fillId="23" borderId="7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30" fillId="0" borderId="8" applyNumberFormat="0" applyFill="0" applyAlignment="0" applyProtection="0">
      <alignment vertical="center"/>
    </xf>
    <xf numFmtId="0" fontId="14" fillId="23" borderId="9" applyNumberFormat="0" applyAlignment="0" applyProtection="0"/>
    <xf numFmtId="0" fontId="31" fillId="23" borderId="9" applyNumberFormat="0" applyAlignment="0" applyProtection="0">
      <alignment vertical="center"/>
    </xf>
    <xf numFmtId="0" fontId="15" fillId="20" borderId="1" applyNumberFormat="0" applyAlignment="0" applyProtection="0"/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36" fillId="4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37" fillId="7" borderId="9" applyNumberFormat="0" applyAlignment="0" applyProtection="0">
      <alignment vertical="center"/>
    </xf>
    <xf numFmtId="0" fontId="19" fillId="21" borderId="0" applyNumberFormat="0" applyBorder="0" applyAlignment="0" applyProtection="0"/>
    <xf numFmtId="0" fontId="20" fillId="23" borderId="7" applyNumberFormat="0" applyAlignment="0" applyProtection="0"/>
    <xf numFmtId="0" fontId="21" fillId="7" borderId="9" applyNumberFormat="0" applyAlignment="0" applyProtection="0"/>
    <xf numFmtId="0" fontId="38" fillId="0" borderId="0" applyNumberFormat="0" applyFill="0" applyBorder="0" applyAlignment="0" applyProtection="0">
      <alignment vertical="center"/>
    </xf>
    <xf numFmtId="0" fontId="3" fillId="22" borderId="2" applyNumberFormat="0" applyFont="0" applyAlignment="0" applyProtection="0"/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</cellStyleXfs>
  <cellXfs count="55">
    <xf numFmtId="0" fontId="0" fillId="0" borderId="0" xfId="0"/>
    <xf numFmtId="0" fontId="0" fillId="0" borderId="0" xfId="0" applyAlignment="1"/>
    <xf numFmtId="164" fontId="40" fillId="0" borderId="16" xfId="2" applyNumberFormat="1" applyFont="1" applyFill="1" applyBorder="1" applyAlignment="1">
      <alignment vertical="center"/>
    </xf>
    <xf numFmtId="10" fontId="40" fillId="0" borderId="11" xfId="2" applyNumberFormat="1" applyFont="1" applyFill="1" applyBorder="1" applyAlignment="1">
      <alignment vertical="center"/>
    </xf>
    <xf numFmtId="164" fontId="40" fillId="0" borderId="21" xfId="2" applyNumberFormat="1" applyFont="1" applyFill="1" applyBorder="1" applyAlignment="1">
      <alignment vertical="center"/>
    </xf>
    <xf numFmtId="164" fontId="40" fillId="0" borderId="20" xfId="2" applyNumberFormat="1" applyFont="1" applyFill="1" applyBorder="1" applyAlignment="1">
      <alignment vertical="center"/>
    </xf>
    <xf numFmtId="9" fontId="40" fillId="0" borderId="13" xfId="2" applyNumberFormat="1" applyFont="1" applyFill="1" applyBorder="1" applyAlignment="1">
      <alignment horizontal="right" vertical="center"/>
    </xf>
    <xf numFmtId="164" fontId="40" fillId="0" borderId="18" xfId="2" applyNumberFormat="1" applyFont="1" applyFill="1" applyBorder="1" applyAlignment="1">
      <alignment vertical="center"/>
    </xf>
    <xf numFmtId="164" fontId="40" fillId="0" borderId="17" xfId="2" applyNumberFormat="1" applyFont="1" applyFill="1" applyBorder="1" applyAlignment="1">
      <alignment horizontal="center" vertical="center"/>
    </xf>
    <xf numFmtId="164" fontId="40" fillId="0" borderId="12" xfId="2" applyNumberFormat="1" applyFont="1" applyFill="1" applyBorder="1" applyAlignment="1">
      <alignment horizontal="center" vertical="center"/>
    </xf>
    <xf numFmtId="164" fontId="40" fillId="0" borderId="0" xfId="2" applyNumberFormat="1" applyFont="1" applyFill="1" applyBorder="1" applyAlignment="1">
      <alignment vertical="center"/>
    </xf>
    <xf numFmtId="164" fontId="40" fillId="0" borderId="14" xfId="2" applyNumberFormat="1" applyFont="1" applyFill="1" applyBorder="1" applyAlignment="1">
      <alignment horizontal="center" vertical="center"/>
    </xf>
    <xf numFmtId="164" fontId="40" fillId="0" borderId="11" xfId="2" applyNumberFormat="1" applyFont="1" applyFill="1" applyBorder="1" applyAlignment="1">
      <alignment horizontal="center" vertical="center"/>
    </xf>
    <xf numFmtId="164" fontId="40" fillId="0" borderId="15" xfId="2" applyNumberFormat="1" applyFont="1" applyFill="1" applyBorder="1" applyAlignment="1">
      <alignment vertical="center"/>
    </xf>
    <xf numFmtId="9" fontId="40" fillId="0" borderId="12" xfId="2" applyNumberFormat="1" applyFont="1" applyFill="1" applyBorder="1" applyAlignment="1">
      <alignment horizontal="right" vertical="center"/>
    </xf>
    <xf numFmtId="10" fontId="4" fillId="0" borderId="10" xfId="2" applyNumberFormat="1" applyFont="1" applyBorder="1" applyAlignment="1">
      <alignment horizontal="center" vertical="center"/>
    </xf>
    <xf numFmtId="10" fontId="4" fillId="0" borderId="10" xfId="2" applyNumberFormat="1" applyFont="1" applyBorder="1" applyAlignment="1">
      <alignment horizontal="center" vertical="center" wrapText="1"/>
    </xf>
    <xf numFmtId="0" fontId="3" fillId="0" borderId="14" xfId="39" applyFont="1" applyBorder="1" applyAlignment="1">
      <alignment horizontal="center" textRotation="90"/>
    </xf>
    <xf numFmtId="0" fontId="3" fillId="0" borderId="15" xfId="39" applyFont="1" applyBorder="1" applyAlignment="1">
      <alignment horizontal="center" textRotation="90"/>
    </xf>
    <xf numFmtId="10" fontId="3" fillId="0" borderId="11" xfId="2" applyNumberFormat="1" applyFont="1" applyBorder="1" applyAlignment="1">
      <alignment horizontal="center" textRotation="90"/>
    </xf>
    <xf numFmtId="10" fontId="3" fillId="0" borderId="14" xfId="2" applyNumberFormat="1" applyFont="1" applyBorder="1" applyAlignment="1">
      <alignment horizontal="center" textRotation="90"/>
    </xf>
    <xf numFmtId="10" fontId="3" fillId="0" borderId="11" xfId="2" applyNumberFormat="1" applyFont="1" applyFill="1" applyBorder="1" applyAlignment="1">
      <alignment horizontal="center" textRotation="90"/>
    </xf>
    <xf numFmtId="0" fontId="3" fillId="0" borderId="12" xfId="2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40" fillId="0" borderId="12" xfId="2" applyFont="1" applyFill="1" applyBorder="1" applyAlignment="1">
      <alignment vertical="center" wrapText="1"/>
    </xf>
    <xf numFmtId="164" fontId="40" fillId="0" borderId="0" xfId="40" applyNumberFormat="1" applyFont="1" applyFill="1" applyBorder="1"/>
    <xf numFmtId="164" fontId="40" fillId="0" borderId="13" xfId="2" applyNumberFormat="1" applyFont="1" applyFill="1" applyBorder="1" applyAlignment="1">
      <alignment horizontal="center" vertical="center"/>
    </xf>
    <xf numFmtId="164" fontId="40" fillId="0" borderId="19" xfId="2" applyNumberFormat="1" applyFont="1" applyFill="1" applyBorder="1" applyAlignment="1">
      <alignment horizontal="center" vertical="center"/>
    </xf>
    <xf numFmtId="0" fontId="0" fillId="0" borderId="0" xfId="0"/>
    <xf numFmtId="10" fontId="41" fillId="0" borderId="11" xfId="2" applyNumberFormat="1" applyFont="1" applyFill="1" applyBorder="1" applyAlignment="1">
      <alignment vertical="center"/>
    </xf>
    <xf numFmtId="0" fontId="40" fillId="0" borderId="13" xfId="2" applyFont="1" applyFill="1" applyBorder="1" applyAlignment="1">
      <alignment vertical="center" wrapText="1"/>
    </xf>
    <xf numFmtId="164" fontId="40" fillId="0" borderId="10" xfId="2" applyNumberFormat="1" applyFont="1" applyFill="1" applyBorder="1" applyAlignment="1">
      <alignment horizontal="center" vertical="center"/>
    </xf>
    <xf numFmtId="164" fontId="40" fillId="0" borderId="22" xfId="2" applyNumberFormat="1" applyFont="1" applyFill="1" applyBorder="1" applyAlignment="1">
      <alignment horizontal="center" vertical="center"/>
    </xf>
    <xf numFmtId="0" fontId="3" fillId="0" borderId="10" xfId="39" applyFont="1" applyBorder="1" applyAlignment="1">
      <alignment horizontal="center" textRotation="90"/>
    </xf>
    <xf numFmtId="10" fontId="3" fillId="0" borderId="10" xfId="2" applyNumberFormat="1" applyFont="1" applyBorder="1" applyAlignment="1">
      <alignment horizontal="center" textRotation="90"/>
    </xf>
    <xf numFmtId="10" fontId="3" fillId="0" borderId="10" xfId="2" applyNumberFormat="1" applyFont="1" applyFill="1" applyBorder="1" applyAlignment="1">
      <alignment horizontal="center" textRotation="90"/>
    </xf>
    <xf numFmtId="0" fontId="0" fillId="0" borderId="0" xfId="0" applyAlignment="1">
      <alignment wrapText="1"/>
    </xf>
    <xf numFmtId="164" fontId="40" fillId="0" borderId="0" xfId="40" applyNumberFormat="1" applyFont="1" applyFill="1" applyBorder="1" applyAlignment="1">
      <alignment vertical="center"/>
    </xf>
    <xf numFmtId="164" fontId="40" fillId="0" borderId="19" xfId="40" applyNumberFormat="1" applyFont="1" applyFill="1" applyBorder="1" applyAlignment="1">
      <alignment vertical="center"/>
    </xf>
    <xf numFmtId="164" fontId="41" fillId="0" borderId="23" xfId="2" applyNumberFormat="1" applyFont="1" applyFill="1" applyBorder="1" applyAlignment="1">
      <alignment horizontal="center" vertical="center"/>
    </xf>
    <xf numFmtId="10" fontId="3" fillId="0" borderId="22" xfId="2" applyNumberFormat="1" applyFont="1" applyFill="1" applyBorder="1" applyAlignment="1">
      <alignment horizontal="center" textRotation="90"/>
    </xf>
    <xf numFmtId="164" fontId="41" fillId="0" borderId="25" xfId="2" applyNumberFormat="1" applyFont="1" applyFill="1" applyBorder="1" applyAlignment="1">
      <alignment horizontal="center" vertical="center"/>
    </xf>
    <xf numFmtId="164" fontId="40" fillId="0" borderId="0" xfId="40" applyNumberFormat="1" applyFont="1" applyFill="1" applyBorder="1" applyAlignment="1">
      <alignment horizontal="right"/>
    </xf>
    <xf numFmtId="165" fontId="0" fillId="0" borderId="0" xfId="0" applyNumberFormat="1"/>
    <xf numFmtId="164" fontId="3" fillId="0" borderId="0" xfId="40" applyNumberFormat="1" applyFont="1" applyFill="1" applyBorder="1" applyAlignment="1">
      <alignment vertical="center"/>
    </xf>
    <xf numFmtId="164" fontId="3" fillId="0" borderId="19" xfId="40" applyNumberFormat="1" applyFont="1" applyFill="1" applyBorder="1" applyAlignment="1">
      <alignment vertical="center"/>
    </xf>
    <xf numFmtId="10" fontId="4" fillId="24" borderId="24" xfId="2" applyNumberFormat="1" applyFont="1" applyFill="1" applyBorder="1" applyAlignment="1">
      <alignment horizontal="center" textRotation="90"/>
    </xf>
    <xf numFmtId="0" fontId="0" fillId="0" borderId="0" xfId="0" applyAlignment="1">
      <alignment horizontal="left" vertical="center"/>
    </xf>
    <xf numFmtId="49" fontId="40" fillId="0" borderId="11" xfId="2" applyNumberFormat="1" applyFont="1" applyFill="1" applyBorder="1" applyAlignment="1">
      <alignment horizontal="center" vertical="center"/>
    </xf>
    <xf numFmtId="49" fontId="40" fillId="0" borderId="12" xfId="2" applyNumberFormat="1" applyFont="1" applyFill="1" applyBorder="1" applyAlignment="1">
      <alignment horizontal="center" vertical="center"/>
    </xf>
    <xf numFmtId="49" fontId="40" fillId="0" borderId="13" xfId="2" applyNumberFormat="1" applyFont="1" applyFill="1" applyBorder="1" applyAlignment="1">
      <alignment horizontal="center" vertical="center"/>
    </xf>
    <xf numFmtId="164" fontId="40" fillId="25" borderId="0" xfId="2" applyNumberFormat="1" applyFont="1" applyFill="1" applyBorder="1" applyAlignment="1">
      <alignment vertical="center"/>
    </xf>
    <xf numFmtId="164" fontId="40" fillId="25" borderId="20" xfId="2" applyNumberFormat="1" applyFont="1" applyFill="1" applyBorder="1" applyAlignment="1">
      <alignment vertical="center"/>
    </xf>
    <xf numFmtId="164" fontId="40" fillId="25" borderId="15" xfId="2" applyNumberFormat="1" applyFont="1" applyFill="1" applyBorder="1" applyAlignment="1">
      <alignment vertical="center"/>
    </xf>
  </cellXfs>
  <cellStyles count="95">
    <cellStyle name="20% - アクセント 1" xfId="3" xr:uid="{00000000-0005-0000-0000-000000000000}"/>
    <cellStyle name="20% - アクセント 2" xfId="4" xr:uid="{00000000-0005-0000-0000-000001000000}"/>
    <cellStyle name="20% - アクセント 3" xfId="5" xr:uid="{00000000-0005-0000-0000-000002000000}"/>
    <cellStyle name="20% - アクセント 4" xfId="6" xr:uid="{00000000-0005-0000-0000-000003000000}"/>
    <cellStyle name="20% - アクセント 5" xfId="7" xr:uid="{00000000-0005-0000-0000-000004000000}"/>
    <cellStyle name="20% - アクセント 6" xfId="8" xr:uid="{00000000-0005-0000-0000-000005000000}"/>
    <cellStyle name="20% - 强调文字颜色 1 2" xfId="9" xr:uid="{00000000-0005-0000-0000-000006000000}"/>
    <cellStyle name="20% - 强调文字颜色 2 2" xfId="10" xr:uid="{00000000-0005-0000-0000-000007000000}"/>
    <cellStyle name="20% - 强调文字颜色 3 2" xfId="11" xr:uid="{00000000-0005-0000-0000-000008000000}"/>
    <cellStyle name="20% - 强调文字颜色 4 2" xfId="12" xr:uid="{00000000-0005-0000-0000-000009000000}"/>
    <cellStyle name="20% - 强调文字颜色 5 2" xfId="13" xr:uid="{00000000-0005-0000-0000-00000A000000}"/>
    <cellStyle name="20% - 强调文字颜色 6 2" xfId="14" xr:uid="{00000000-0005-0000-0000-00000B000000}"/>
    <cellStyle name="40% - アクセント 1" xfId="15" xr:uid="{00000000-0005-0000-0000-00000C000000}"/>
    <cellStyle name="40% - アクセント 2" xfId="16" xr:uid="{00000000-0005-0000-0000-00000D000000}"/>
    <cellStyle name="40% - アクセント 3" xfId="17" xr:uid="{00000000-0005-0000-0000-00000E000000}"/>
    <cellStyle name="40% - アクセント 4" xfId="18" xr:uid="{00000000-0005-0000-0000-00000F000000}"/>
    <cellStyle name="40% - アクセント 5" xfId="19" xr:uid="{00000000-0005-0000-0000-000010000000}"/>
    <cellStyle name="40% - アクセント 6" xfId="20" xr:uid="{00000000-0005-0000-0000-000011000000}"/>
    <cellStyle name="40% - 强调文字颜色 1 2" xfId="21" xr:uid="{00000000-0005-0000-0000-000012000000}"/>
    <cellStyle name="40% - 强调文字颜色 2 2" xfId="22" xr:uid="{00000000-0005-0000-0000-000013000000}"/>
    <cellStyle name="40% - 强调文字颜色 3 2" xfId="23" xr:uid="{00000000-0005-0000-0000-000014000000}"/>
    <cellStyle name="40% - 强调文字颜色 4 2" xfId="24" xr:uid="{00000000-0005-0000-0000-000015000000}"/>
    <cellStyle name="40% - 强调文字颜色 5 2" xfId="25" xr:uid="{00000000-0005-0000-0000-000016000000}"/>
    <cellStyle name="40% - 强调文字颜色 6 2" xfId="26" xr:uid="{00000000-0005-0000-0000-000017000000}"/>
    <cellStyle name="60% - アクセント 1" xfId="27" xr:uid="{00000000-0005-0000-0000-000018000000}"/>
    <cellStyle name="60% - アクセント 2" xfId="28" xr:uid="{00000000-0005-0000-0000-000019000000}"/>
    <cellStyle name="60% - アクセント 3" xfId="29" xr:uid="{00000000-0005-0000-0000-00001A000000}"/>
    <cellStyle name="60% - アクセント 4" xfId="30" xr:uid="{00000000-0005-0000-0000-00001B000000}"/>
    <cellStyle name="60% - アクセント 5" xfId="31" xr:uid="{00000000-0005-0000-0000-00001C000000}"/>
    <cellStyle name="60% - アクセント 6" xfId="32" xr:uid="{00000000-0005-0000-0000-00001D000000}"/>
    <cellStyle name="60% - 强调文字颜色 1 2" xfId="33" xr:uid="{00000000-0005-0000-0000-00001E000000}"/>
    <cellStyle name="60% - 强调文字颜色 2 2" xfId="34" xr:uid="{00000000-0005-0000-0000-00001F000000}"/>
    <cellStyle name="60% - 强调文字颜色 3 2" xfId="35" xr:uid="{00000000-0005-0000-0000-000020000000}"/>
    <cellStyle name="60% - 强调文字颜色 4 2" xfId="36" xr:uid="{00000000-0005-0000-0000-000021000000}"/>
    <cellStyle name="60% - 强调文字颜色 5 2" xfId="37" xr:uid="{00000000-0005-0000-0000-000022000000}"/>
    <cellStyle name="60% - 强调文字颜色 6 2" xfId="38" xr:uid="{00000000-0005-0000-0000-000023000000}"/>
    <cellStyle name="Normal" xfId="0" builtinId="0"/>
    <cellStyle name="Normal 2" xfId="90" xr:uid="{00000000-0005-0000-0000-000024000000}"/>
    <cellStyle name="Normal 3" xfId="91" xr:uid="{00000000-0005-0000-0000-000025000000}"/>
    <cellStyle name="Normal 3 2" xfId="93" xr:uid="{00000000-0005-0000-0000-000026000000}"/>
    <cellStyle name="Normal_Chan_est_experiments_Combined_UE_demod_results_RAN4#47.v5" xfId="39" xr:uid="{00000000-0005-0000-0000-000028000000}"/>
    <cellStyle name="Normal_FDD" xfId="40" xr:uid="{00000000-0005-0000-0000-000029000000}"/>
    <cellStyle name="アクセント 1" xfId="41" xr:uid="{00000000-0005-0000-0000-00002A000000}"/>
    <cellStyle name="アクセント 2" xfId="42" xr:uid="{00000000-0005-0000-0000-00002B000000}"/>
    <cellStyle name="アクセント 3" xfId="43" xr:uid="{00000000-0005-0000-0000-00002C000000}"/>
    <cellStyle name="アクセント 4" xfId="44" xr:uid="{00000000-0005-0000-0000-00002D000000}"/>
    <cellStyle name="アクセント 5" xfId="45" xr:uid="{00000000-0005-0000-0000-00002E000000}"/>
    <cellStyle name="アクセント 6" xfId="46" xr:uid="{00000000-0005-0000-0000-00002F000000}"/>
    <cellStyle name="タイトル" xfId="47" xr:uid="{00000000-0005-0000-0000-000030000000}"/>
    <cellStyle name="チェック セル" xfId="48" xr:uid="{00000000-0005-0000-0000-000031000000}"/>
    <cellStyle name="どちらでもない" xfId="49" xr:uid="{00000000-0005-0000-0000-000032000000}"/>
    <cellStyle name="メモ" xfId="50" xr:uid="{00000000-0005-0000-0000-000033000000}"/>
    <cellStyle name="リンク セル" xfId="51" xr:uid="{00000000-0005-0000-0000-000034000000}"/>
    <cellStyle name="표준_(20081216) PHICH_alignment_results" xfId="76" xr:uid="{00000000-0005-0000-0000-00005F000000}"/>
    <cellStyle name="入力" xfId="83" xr:uid="{00000000-0005-0000-0000-000059000000}"/>
    <cellStyle name="出力" xfId="59" xr:uid="{00000000-0005-0000-0000-000042000000}"/>
    <cellStyle name="好 2" xfId="61" xr:uid="{00000000-0005-0000-0000-000044000000}"/>
    <cellStyle name="差 2" xfId="58" xr:uid="{00000000-0005-0000-0000-00003B000000}"/>
    <cellStyle name="常规 2" xfId="1" xr:uid="{00000000-0005-0000-0000-00003D000000}"/>
    <cellStyle name="常规 3" xfId="2" xr:uid="{00000000-0005-0000-0000-00003E000000}"/>
    <cellStyle name="常规 4" xfId="89" xr:uid="{00000000-0005-0000-0000-00003F000000}"/>
    <cellStyle name="常规 4 2" xfId="92" xr:uid="{00000000-0005-0000-0000-000040000000}"/>
    <cellStyle name="常规 5" xfId="94" xr:uid="{00000000-0005-0000-0000-000041000000}"/>
    <cellStyle name="强调文字颜色 1 2" xfId="77" xr:uid="{00000000-0005-0000-0000-000053000000}"/>
    <cellStyle name="强调文字颜色 2 2" xfId="78" xr:uid="{00000000-0005-0000-0000-000054000000}"/>
    <cellStyle name="强调文字颜色 3 2" xfId="79" xr:uid="{00000000-0005-0000-0000-000055000000}"/>
    <cellStyle name="强调文字颜色 4 2" xfId="80" xr:uid="{00000000-0005-0000-0000-000056000000}"/>
    <cellStyle name="强调文字颜色 5 2" xfId="81" xr:uid="{00000000-0005-0000-0000-000057000000}"/>
    <cellStyle name="强调文字颜色 6 2" xfId="82" xr:uid="{00000000-0005-0000-0000-000058000000}"/>
    <cellStyle name="悪い" xfId="60" xr:uid="{00000000-0005-0000-0000-000043000000}"/>
    <cellStyle name="标题 1 2" xfId="53" xr:uid="{00000000-0005-0000-0000-000035000000}"/>
    <cellStyle name="标题 2 2" xfId="54" xr:uid="{00000000-0005-0000-0000-000036000000}"/>
    <cellStyle name="标题 3 2" xfId="55" xr:uid="{00000000-0005-0000-0000-000037000000}"/>
    <cellStyle name="标题 4 2" xfId="56" xr:uid="{00000000-0005-0000-0000-000038000000}"/>
    <cellStyle name="标题 5" xfId="52" xr:uid="{00000000-0005-0000-0000-000039000000}"/>
    <cellStyle name="检查单元格 2" xfId="66" xr:uid="{00000000-0005-0000-0000-000049000000}"/>
    <cellStyle name="標準_Sheet1" xfId="57" xr:uid="{00000000-0005-0000-0000-00003A000000}"/>
    <cellStyle name="汇总 2" xfId="62" xr:uid="{00000000-0005-0000-0000-000045000000}"/>
    <cellStyle name="注释 2" xfId="88" xr:uid="{00000000-0005-0000-0000-00005E000000}"/>
    <cellStyle name="良い" xfId="75" xr:uid="{00000000-0005-0000-0000-000052000000}"/>
    <cellStyle name="見出し 1" xfId="67" xr:uid="{00000000-0005-0000-0000-00004A000000}"/>
    <cellStyle name="見出し 2" xfId="68" xr:uid="{00000000-0005-0000-0000-00004B000000}"/>
    <cellStyle name="見出し 3" xfId="69" xr:uid="{00000000-0005-0000-0000-00004C000000}"/>
    <cellStyle name="見出し 4" xfId="70" xr:uid="{00000000-0005-0000-0000-00004D000000}"/>
    <cellStyle name="解释性文本 2" xfId="71" xr:uid="{00000000-0005-0000-0000-00004E000000}"/>
    <cellStyle name="計算" xfId="65" xr:uid="{00000000-0005-0000-0000-000048000000}"/>
    <cellStyle name="説明文" xfId="87" xr:uid="{00000000-0005-0000-0000-00005D000000}"/>
    <cellStyle name="警告文" xfId="72" xr:uid="{00000000-0005-0000-0000-00004F000000}"/>
    <cellStyle name="警告文本 2" xfId="73" xr:uid="{00000000-0005-0000-0000-000050000000}"/>
    <cellStyle name="计算 2" xfId="64" xr:uid="{00000000-0005-0000-0000-000047000000}"/>
    <cellStyle name="输入 2" xfId="86" xr:uid="{00000000-0005-0000-0000-00005C000000}"/>
    <cellStyle name="输出 2" xfId="85" xr:uid="{00000000-0005-0000-0000-00005B000000}"/>
    <cellStyle name="适中 2" xfId="84" xr:uid="{00000000-0005-0000-0000-00005A000000}"/>
    <cellStyle name="链接单元格 2" xfId="74" xr:uid="{00000000-0005-0000-0000-000051000000}"/>
    <cellStyle name="集計" xfId="63" xr:uid="{00000000-0005-0000-0000-000046000000}"/>
  </cellStyles>
  <dxfs count="0"/>
  <tableStyles count="0" defaultTableStyle="TableStyleMedium2" defaultPivotStyle="PivotStyleMedium9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C5" zoomScale="70" zoomScaleNormal="70" workbookViewId="0">
      <selection activeCell="O14" sqref="O14"/>
    </sheetView>
  </sheetViews>
  <sheetFormatPr defaultRowHeight="14.4"/>
  <cols>
    <col min="1" max="1" width="3.44140625" customWidth="1"/>
    <col min="2" max="2" width="20" customWidth="1"/>
    <col min="3" max="3" width="96.44140625" customWidth="1"/>
    <col min="4" max="4" width="54.109375" customWidth="1"/>
  </cols>
  <sheetData>
    <row r="1" spans="1:14">
      <c r="A1" s="30" t="s">
        <v>48</v>
      </c>
      <c r="B1" s="29"/>
      <c r="C1" s="29"/>
    </row>
    <row r="2" spans="1:14">
      <c r="A2" s="30" t="s">
        <v>49</v>
      </c>
      <c r="B2" s="29"/>
      <c r="C2" s="29"/>
      <c r="F2" s="29"/>
    </row>
    <row r="3" spans="1:14">
      <c r="A3" s="3"/>
      <c r="B3" s="29"/>
      <c r="C3" s="29"/>
      <c r="F3" s="29"/>
    </row>
    <row r="4" spans="1:14">
      <c r="A4" s="30" t="s">
        <v>14</v>
      </c>
      <c r="B4" s="29"/>
      <c r="C4" s="29" t="s">
        <v>50</v>
      </c>
      <c r="D4" s="1"/>
      <c r="F4" s="29"/>
    </row>
    <row r="5" spans="1:14">
      <c r="A5" s="30" t="s">
        <v>15</v>
      </c>
      <c r="B5" s="29"/>
      <c r="C5" s="48">
        <v>12.4</v>
      </c>
      <c r="D5" s="1"/>
      <c r="F5" s="29"/>
    </row>
    <row r="6" spans="1:14">
      <c r="A6" s="30" t="s">
        <v>16</v>
      </c>
      <c r="B6" s="29"/>
      <c r="C6" s="29" t="s">
        <v>40</v>
      </c>
      <c r="D6" s="1"/>
    </row>
    <row r="7" spans="1:14">
      <c r="A7" s="30" t="s">
        <v>17</v>
      </c>
      <c r="B7" s="29"/>
      <c r="C7" s="29" t="s">
        <v>41</v>
      </c>
      <c r="D7" s="1"/>
    </row>
    <row r="8" spans="1:14">
      <c r="A8" s="30" t="s">
        <v>18</v>
      </c>
      <c r="B8" s="29"/>
      <c r="C8" s="37"/>
      <c r="D8" s="1"/>
    </row>
    <row r="11" spans="1:14" ht="52.8">
      <c r="B11" s="15" t="s">
        <v>4</v>
      </c>
      <c r="C11" s="15" t="s">
        <v>5</v>
      </c>
      <c r="D11" s="15" t="s">
        <v>9</v>
      </c>
      <c r="E11" s="16" t="s">
        <v>6</v>
      </c>
      <c r="F11" s="18" t="s">
        <v>10</v>
      </c>
      <c r="G11" s="17" t="s">
        <v>0</v>
      </c>
      <c r="H11" s="18" t="s">
        <v>38</v>
      </c>
      <c r="I11" s="18" t="s">
        <v>12</v>
      </c>
      <c r="J11" s="18" t="s">
        <v>46</v>
      </c>
      <c r="K11" s="18" t="s">
        <v>47</v>
      </c>
      <c r="L11" s="19" t="s">
        <v>2</v>
      </c>
      <c r="M11" s="20" t="s">
        <v>3</v>
      </c>
      <c r="N11" s="21" t="s">
        <v>1</v>
      </c>
    </row>
    <row r="12" spans="1:14" ht="39.6">
      <c r="B12" s="50" t="s">
        <v>43</v>
      </c>
      <c r="C12" s="22" t="s">
        <v>20</v>
      </c>
      <c r="D12" s="25" t="s">
        <v>13</v>
      </c>
      <c r="E12" s="14">
        <v>0.01</v>
      </c>
      <c r="F12" s="38">
        <v>-8.5210230447965496E-2</v>
      </c>
      <c r="G12" s="10">
        <v>1.9</v>
      </c>
      <c r="H12" s="10">
        <v>3.7</v>
      </c>
      <c r="I12" s="10"/>
      <c r="J12" s="10"/>
      <c r="K12" s="7"/>
      <c r="L12" s="12">
        <f t="shared" ref="L12:L27" si="0">STDEV(F12:K12)</f>
        <v>1.8933601588957836</v>
      </c>
      <c r="M12" s="11">
        <f t="shared" ref="M12:M27" si="1">ABS(MAX(F12:K12)-MIN(F12:K12))</f>
        <v>3.7852102304479658</v>
      </c>
      <c r="N12" s="12">
        <f t="shared" ref="N12:N27" si="2">AVERAGE(F12:K12)</f>
        <v>1.8382632565173449</v>
      </c>
    </row>
    <row r="13" spans="1:14" ht="39.6">
      <c r="B13" s="50"/>
      <c r="C13" s="22" t="s">
        <v>39</v>
      </c>
      <c r="D13" s="25" t="s">
        <v>13</v>
      </c>
      <c r="E13" s="14">
        <v>0.01</v>
      </c>
      <c r="F13" s="38">
        <v>-3.8540048008076062</v>
      </c>
      <c r="G13" s="10">
        <v>-2.7</v>
      </c>
      <c r="H13" s="10">
        <v>-0.8</v>
      </c>
      <c r="I13" s="26"/>
      <c r="J13" s="10"/>
      <c r="K13" s="7"/>
      <c r="L13" s="12">
        <f t="shared" si="0"/>
        <v>1.5421128581507322</v>
      </c>
      <c r="M13" s="11">
        <f t="shared" si="1"/>
        <v>3.0540048008076059</v>
      </c>
      <c r="N13" s="12">
        <f t="shared" si="2"/>
        <v>-2.4513349336025354</v>
      </c>
    </row>
    <row r="14" spans="1:14" ht="39.6">
      <c r="B14" s="50"/>
      <c r="C14" s="22" t="s">
        <v>21</v>
      </c>
      <c r="D14" s="25" t="s">
        <v>13</v>
      </c>
      <c r="E14" s="14">
        <v>0.01</v>
      </c>
      <c r="F14" s="38">
        <v>8.5693481088525587</v>
      </c>
      <c r="G14" s="10">
        <v>11.2</v>
      </c>
      <c r="H14" s="10">
        <v>12.6</v>
      </c>
      <c r="I14" s="26"/>
      <c r="J14" s="10"/>
      <c r="K14" s="7"/>
      <c r="L14" s="12">
        <f t="shared" si="0"/>
        <v>2.0463986268567891</v>
      </c>
      <c r="M14" s="11">
        <f t="shared" si="1"/>
        <v>4.0306518911474409</v>
      </c>
      <c r="N14" s="12">
        <f t="shared" si="2"/>
        <v>10.789782702950852</v>
      </c>
    </row>
    <row r="15" spans="1:14" ht="39.6">
      <c r="B15" s="51"/>
      <c r="C15" s="24" t="s">
        <v>22</v>
      </c>
      <c r="D15" s="31" t="s">
        <v>13</v>
      </c>
      <c r="E15" s="6">
        <v>0.01</v>
      </c>
      <c r="F15" s="39">
        <v>3.4647007297835648</v>
      </c>
      <c r="G15" s="5">
        <v>6.9</v>
      </c>
      <c r="H15" s="5">
        <v>7.3</v>
      </c>
      <c r="I15" s="5"/>
      <c r="J15" s="5"/>
      <c r="K15" s="4"/>
      <c r="L15" s="12">
        <f t="shared" si="0"/>
        <v>2.1083485467727363</v>
      </c>
      <c r="M15" s="11">
        <f t="shared" si="1"/>
        <v>3.835299270216435</v>
      </c>
      <c r="N15" s="12">
        <f t="shared" si="2"/>
        <v>5.888233576594522</v>
      </c>
    </row>
    <row r="16" spans="1:14" ht="39.6">
      <c r="B16" s="49" t="s">
        <v>23</v>
      </c>
      <c r="C16" s="22" t="s">
        <v>24</v>
      </c>
      <c r="D16" s="25" t="s">
        <v>13</v>
      </c>
      <c r="E16" s="14">
        <v>0.01</v>
      </c>
      <c r="F16" s="38">
        <v>-2.6959769444134665</v>
      </c>
      <c r="G16" s="10">
        <v>-1.3</v>
      </c>
      <c r="H16" s="10">
        <v>0.8</v>
      </c>
      <c r="I16" s="10"/>
      <c r="J16" s="10"/>
      <c r="K16" s="7"/>
      <c r="L16" s="12">
        <f t="shared" si="0"/>
        <v>1.7597635459157801</v>
      </c>
      <c r="M16" s="11">
        <f t="shared" si="1"/>
        <v>3.4959769444134663</v>
      </c>
      <c r="N16" s="12">
        <f t="shared" si="2"/>
        <v>-1.0653256481378222</v>
      </c>
    </row>
    <row r="17" spans="2:14" ht="39.6">
      <c r="B17" s="50"/>
      <c r="C17" s="22" t="s">
        <v>25</v>
      </c>
      <c r="D17" s="25" t="s">
        <v>13</v>
      </c>
      <c r="E17" s="14">
        <v>0.01</v>
      </c>
      <c r="F17" s="45">
        <v>-6.4</v>
      </c>
      <c r="G17" s="10">
        <v>-6.2</v>
      </c>
      <c r="H17" s="10">
        <v>-3.8</v>
      </c>
      <c r="I17" s="10"/>
      <c r="J17" s="10"/>
      <c r="K17" s="7"/>
      <c r="L17" s="12">
        <f t="shared" si="0"/>
        <v>1.4468356276140422</v>
      </c>
      <c r="M17" s="11">
        <f t="shared" si="1"/>
        <v>2.6000000000000005</v>
      </c>
      <c r="N17" s="12">
        <f t="shared" si="2"/>
        <v>-5.4666666666666677</v>
      </c>
    </row>
    <row r="18" spans="2:14" ht="39.6">
      <c r="B18" s="50"/>
      <c r="C18" s="22" t="s">
        <v>26</v>
      </c>
      <c r="D18" s="25" t="s">
        <v>13</v>
      </c>
      <c r="E18" s="14">
        <v>0.01</v>
      </c>
      <c r="F18" s="45">
        <v>6.1826417088499976</v>
      </c>
      <c r="G18" s="10">
        <v>7.3</v>
      </c>
      <c r="H18" s="10">
        <v>8.1999999999999993</v>
      </c>
      <c r="I18" s="10"/>
      <c r="J18" s="10"/>
      <c r="K18" s="7"/>
      <c r="L18" s="12">
        <f t="shared" si="0"/>
        <v>1.010628849254541</v>
      </c>
      <c r="M18" s="11">
        <f t="shared" si="1"/>
        <v>2.0173582911500016</v>
      </c>
      <c r="N18" s="12">
        <f t="shared" si="2"/>
        <v>7.227547236283332</v>
      </c>
    </row>
    <row r="19" spans="2:14" ht="39.6">
      <c r="B19" s="51"/>
      <c r="C19" s="24" t="s">
        <v>27</v>
      </c>
      <c r="D19" s="31" t="s">
        <v>13</v>
      </c>
      <c r="E19" s="6">
        <v>0.01</v>
      </c>
      <c r="F19" s="46">
        <v>1.1822990291112783</v>
      </c>
      <c r="G19" s="10">
        <v>2.5</v>
      </c>
      <c r="H19" s="10">
        <v>1.8</v>
      </c>
      <c r="I19" s="10"/>
      <c r="J19" s="10"/>
      <c r="K19" s="7"/>
      <c r="L19" s="12">
        <f t="shared" si="0"/>
        <v>0.65927868893687591</v>
      </c>
      <c r="M19" s="11">
        <f t="shared" si="1"/>
        <v>1.3177009708887217</v>
      </c>
      <c r="N19" s="12">
        <f t="shared" si="2"/>
        <v>1.8274330097037594</v>
      </c>
    </row>
    <row r="20" spans="2:14" ht="39.6">
      <c r="B20" s="49" t="s">
        <v>28</v>
      </c>
      <c r="C20" s="22" t="s">
        <v>29</v>
      </c>
      <c r="D20" s="25" t="s">
        <v>13</v>
      </c>
      <c r="E20" s="14">
        <v>0.01</v>
      </c>
      <c r="F20" s="45">
        <v>-1.4787590137476383</v>
      </c>
      <c r="G20" s="13">
        <v>-1</v>
      </c>
      <c r="H20" s="13">
        <v>2.5</v>
      </c>
      <c r="I20" s="13"/>
      <c r="J20" s="13"/>
      <c r="K20" s="2"/>
      <c r="L20" s="12">
        <f t="shared" si="0"/>
        <v>2.1721622669098908</v>
      </c>
      <c r="M20" s="11">
        <f t="shared" si="1"/>
        <v>3.9787590137476383</v>
      </c>
      <c r="N20" s="12">
        <f t="shared" si="2"/>
        <v>7.0803287507872348E-3</v>
      </c>
    </row>
    <row r="21" spans="2:14" ht="39.6">
      <c r="B21" s="50"/>
      <c r="C21" s="22" t="s">
        <v>30</v>
      </c>
      <c r="D21" s="25" t="s">
        <v>13</v>
      </c>
      <c r="E21" s="14">
        <v>0.01</v>
      </c>
      <c r="F21" s="45">
        <v>-4.8201446165541757</v>
      </c>
      <c r="G21" s="10">
        <v>-5.0999999999999996</v>
      </c>
      <c r="H21" s="10">
        <v>-2.2999999999999998</v>
      </c>
      <c r="I21" s="10"/>
      <c r="J21" s="10"/>
      <c r="K21" s="7"/>
      <c r="L21" s="12">
        <f t="shared" si="0"/>
        <v>1.542154765471059</v>
      </c>
      <c r="M21" s="11">
        <f t="shared" si="1"/>
        <v>2.8</v>
      </c>
      <c r="N21" s="12">
        <f t="shared" si="2"/>
        <v>-4.0733815388513923</v>
      </c>
    </row>
    <row r="22" spans="2:14" ht="39.6">
      <c r="B22" s="50"/>
      <c r="C22" s="22" t="s">
        <v>31</v>
      </c>
      <c r="D22" s="25" t="s">
        <v>13</v>
      </c>
      <c r="E22" s="14">
        <v>0.01</v>
      </c>
      <c r="F22" s="45">
        <v>11.6</v>
      </c>
      <c r="G22" s="10">
        <v>8.6999999999999993</v>
      </c>
      <c r="H22" s="10">
        <v>10.9</v>
      </c>
      <c r="I22" s="10"/>
      <c r="J22" s="10"/>
      <c r="K22" s="7"/>
      <c r="L22" s="12">
        <f t="shared" si="0"/>
        <v>1.5132745950421718</v>
      </c>
      <c r="M22" s="11">
        <f t="shared" si="1"/>
        <v>2.9000000000000004</v>
      </c>
      <c r="N22" s="12">
        <f t="shared" si="2"/>
        <v>10.399999999999999</v>
      </c>
    </row>
    <row r="23" spans="2:14" ht="39.6">
      <c r="B23" s="50"/>
      <c r="C23" s="24" t="s">
        <v>32</v>
      </c>
      <c r="D23" s="31" t="s">
        <v>13</v>
      </c>
      <c r="E23" s="6">
        <v>0.01</v>
      </c>
      <c r="F23" s="46">
        <v>8.2141248053528475</v>
      </c>
      <c r="G23" s="5">
        <v>4.0999999999999996</v>
      </c>
      <c r="H23" s="5">
        <v>5.9</v>
      </c>
      <c r="I23" s="5"/>
      <c r="J23" s="5"/>
      <c r="K23" s="4"/>
      <c r="L23" s="32">
        <f t="shared" si="0"/>
        <v>2.0624094537202935</v>
      </c>
      <c r="M23" s="33">
        <f t="shared" si="1"/>
        <v>4.1141248053528479</v>
      </c>
      <c r="N23" s="32">
        <f t="shared" si="2"/>
        <v>6.0713749351176149</v>
      </c>
    </row>
    <row r="24" spans="2:14" ht="39.6">
      <c r="B24" s="49" t="s">
        <v>33</v>
      </c>
      <c r="C24" s="22" t="s">
        <v>34</v>
      </c>
      <c r="D24" s="25" t="s">
        <v>13</v>
      </c>
      <c r="E24" s="14">
        <v>0.01</v>
      </c>
      <c r="F24" s="45">
        <v>-4.4000000000000004</v>
      </c>
      <c r="G24" s="10">
        <v>-4.0999999999999996</v>
      </c>
      <c r="H24" s="10">
        <v>-0.5</v>
      </c>
      <c r="I24" s="10"/>
      <c r="J24" s="10"/>
      <c r="K24" s="7"/>
      <c r="L24" s="9">
        <f t="shared" si="0"/>
        <v>2.1702534414210706</v>
      </c>
      <c r="M24" s="8">
        <f t="shared" si="1"/>
        <v>3.9000000000000004</v>
      </c>
      <c r="N24" s="9">
        <f t="shared" si="2"/>
        <v>-3</v>
      </c>
    </row>
    <row r="25" spans="2:14" ht="39.6">
      <c r="B25" s="50"/>
      <c r="C25" s="22" t="s">
        <v>35</v>
      </c>
      <c r="D25" s="25" t="s">
        <v>13</v>
      </c>
      <c r="E25" s="14">
        <v>0.01</v>
      </c>
      <c r="F25" s="45">
        <v>-7.8</v>
      </c>
      <c r="G25" s="10">
        <v>-9.3000000000000007</v>
      </c>
      <c r="H25" s="10">
        <v>-5.3</v>
      </c>
      <c r="I25" s="10"/>
      <c r="J25" s="10"/>
      <c r="K25" s="7"/>
      <c r="L25" s="12">
        <f t="shared" si="0"/>
        <v>2.0207259421636889</v>
      </c>
      <c r="M25" s="11">
        <f t="shared" si="1"/>
        <v>4.0000000000000009</v>
      </c>
      <c r="N25" s="12">
        <f t="shared" si="2"/>
        <v>-7.4666666666666677</v>
      </c>
    </row>
    <row r="26" spans="2:14" ht="39.6">
      <c r="B26" s="50"/>
      <c r="C26" s="22" t="s">
        <v>36</v>
      </c>
      <c r="D26" s="25" t="s">
        <v>13</v>
      </c>
      <c r="E26" s="14">
        <v>0.01</v>
      </c>
      <c r="F26" s="38">
        <v>4.0585093412445605</v>
      </c>
      <c r="G26" s="10">
        <v>5.4</v>
      </c>
      <c r="H26" s="10">
        <v>7.2</v>
      </c>
      <c r="I26" s="10"/>
      <c r="J26" s="10"/>
      <c r="K26" s="7"/>
      <c r="L26" s="12">
        <f t="shared" si="0"/>
        <v>1.5763121912962865</v>
      </c>
      <c r="M26" s="11">
        <f t="shared" si="1"/>
        <v>3.1414906587554396</v>
      </c>
      <c r="N26" s="12">
        <f t="shared" si="2"/>
        <v>5.5528364470815204</v>
      </c>
    </row>
    <row r="27" spans="2:14" ht="39.6">
      <c r="B27" s="51"/>
      <c r="C27" s="24" t="s">
        <v>37</v>
      </c>
      <c r="D27" s="31" t="s">
        <v>13</v>
      </c>
      <c r="E27" s="6">
        <v>0.01</v>
      </c>
      <c r="F27" s="39">
        <v>-0.28885092416511948</v>
      </c>
      <c r="G27" s="5">
        <v>-0.1</v>
      </c>
      <c r="H27" s="5">
        <v>0.7</v>
      </c>
      <c r="I27" s="5"/>
      <c r="J27" s="5"/>
      <c r="K27" s="4"/>
      <c r="L27" s="27">
        <f t="shared" si="0"/>
        <v>0.52495885898805283</v>
      </c>
      <c r="M27" s="28">
        <f t="shared" si="1"/>
        <v>0.98885092416511944</v>
      </c>
      <c r="N27" s="27">
        <f t="shared" si="2"/>
        <v>0.10371635861162683</v>
      </c>
    </row>
    <row r="28" spans="2:14">
      <c r="C28" s="23"/>
    </row>
    <row r="29" spans="2:14">
      <c r="C29" s="23"/>
    </row>
    <row r="33" spans="6:9">
      <c r="F33" s="43"/>
      <c r="G33" s="43"/>
    </row>
    <row r="34" spans="6:9">
      <c r="F34" s="26"/>
      <c r="G34" s="26"/>
    </row>
    <row r="35" spans="6:9">
      <c r="F35" s="26"/>
      <c r="G35" s="26"/>
    </row>
    <row r="36" spans="6:9">
      <c r="F36" s="26"/>
      <c r="G36" s="26"/>
    </row>
    <row r="37" spans="6:9">
      <c r="F37" s="26"/>
      <c r="G37" s="26"/>
    </row>
    <row r="40" spans="6:9">
      <c r="F40" s="29"/>
      <c r="G40" s="29"/>
      <c r="H40" s="29"/>
      <c r="I40" s="29"/>
    </row>
    <row r="41" spans="6:9">
      <c r="F41" s="44"/>
      <c r="G41" s="44"/>
    </row>
    <row r="42" spans="6:9">
      <c r="F42" s="44"/>
      <c r="G42" s="44"/>
    </row>
    <row r="43" spans="6:9">
      <c r="F43" s="44"/>
      <c r="G43" s="44"/>
    </row>
    <row r="44" spans="6:9">
      <c r="F44" s="44"/>
      <c r="G44" s="44"/>
    </row>
  </sheetData>
  <mergeCells count="4">
    <mergeCell ref="B16:B19"/>
    <mergeCell ref="B20:B23"/>
    <mergeCell ref="B24:B27"/>
    <mergeCell ref="B12:B1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P25"/>
  <sheetViews>
    <sheetView tabSelected="1" topLeftCell="D1" zoomScale="70" zoomScaleNormal="70" workbookViewId="0">
      <selection activeCell="R11" sqref="R11"/>
    </sheetView>
  </sheetViews>
  <sheetFormatPr defaultColWidth="9" defaultRowHeight="14.4"/>
  <cols>
    <col min="1" max="1" width="3.44140625" style="29" customWidth="1"/>
    <col min="2" max="2" width="20" style="29" customWidth="1"/>
    <col min="3" max="3" width="96.44140625" style="29" customWidth="1"/>
    <col min="4" max="4" width="54.109375" style="29" customWidth="1"/>
    <col min="5" max="11" width="9" style="29"/>
    <col min="12" max="12" width="9" style="29" customWidth="1"/>
    <col min="13" max="16384" width="9" style="29"/>
  </cols>
  <sheetData>
    <row r="6" spans="2:16" ht="15" thickBot="1"/>
    <row r="7" spans="2:16" ht="52.8">
      <c r="B7" s="15" t="s">
        <v>4</v>
      </c>
      <c r="C7" s="15" t="s">
        <v>5</v>
      </c>
      <c r="D7" s="15" t="s">
        <v>9</v>
      </c>
      <c r="E7" s="16" t="s">
        <v>6</v>
      </c>
      <c r="F7" s="34" t="s">
        <v>10</v>
      </c>
      <c r="G7" s="34" t="s">
        <v>0</v>
      </c>
      <c r="H7" s="34" t="s">
        <v>11</v>
      </c>
      <c r="I7" s="34" t="s">
        <v>12</v>
      </c>
      <c r="J7" s="34" t="s">
        <v>44</v>
      </c>
      <c r="K7" s="34" t="s">
        <v>45</v>
      </c>
      <c r="L7" s="35" t="s">
        <v>2</v>
      </c>
      <c r="M7" s="35" t="s">
        <v>3</v>
      </c>
      <c r="N7" s="36" t="s">
        <v>1</v>
      </c>
      <c r="O7" s="41" t="s">
        <v>7</v>
      </c>
      <c r="P7" s="47" t="s">
        <v>8</v>
      </c>
    </row>
    <row r="8" spans="2:16" ht="39.6">
      <c r="B8" s="49" t="s">
        <v>42</v>
      </c>
      <c r="C8" s="22" t="s">
        <v>20</v>
      </c>
      <c r="D8" s="25" t="s">
        <v>13</v>
      </c>
      <c r="E8" s="14">
        <v>0.01</v>
      </c>
      <c r="F8" s="38">
        <v>1.4147897695520344</v>
      </c>
      <c r="G8" s="52">
        <v>3.9</v>
      </c>
      <c r="H8" s="10">
        <v>5.7</v>
      </c>
      <c r="I8" s="26"/>
      <c r="J8" s="10"/>
      <c r="K8" s="7"/>
      <c r="L8" s="12">
        <f t="shared" ref="L8:L23" si="0">STDEV(F8:K8)</f>
        <v>2.1517162378226957</v>
      </c>
      <c r="M8" s="11">
        <f t="shared" ref="M8:M23" si="1">ABS(MAX(F8:K8)-MIN(F8:K8))</f>
        <v>4.2852102304479658</v>
      </c>
      <c r="N8" s="12">
        <f t="shared" ref="N8:N23" si="2">AVERAGE(F8:K8)</f>
        <v>3.6715965898506782</v>
      </c>
      <c r="O8" s="8"/>
      <c r="P8" s="40">
        <f>N8+'Coversheet_ideal results'!L12</f>
        <v>5.5649567487464617</v>
      </c>
    </row>
    <row r="9" spans="2:16" ht="39.6">
      <c r="B9" s="50"/>
      <c r="C9" s="22" t="s">
        <v>19</v>
      </c>
      <c r="D9" s="25" t="s">
        <v>13</v>
      </c>
      <c r="E9" s="14">
        <v>0.01</v>
      </c>
      <c r="F9" s="38">
        <v>-2.3540048008076062</v>
      </c>
      <c r="G9" s="52">
        <v>-0.7</v>
      </c>
      <c r="H9" s="10">
        <v>1.2</v>
      </c>
      <c r="I9" s="10"/>
      <c r="J9" s="10"/>
      <c r="K9" s="7"/>
      <c r="L9" s="12">
        <f t="shared" si="0"/>
        <v>1.778420741615911</v>
      </c>
      <c r="M9" s="11">
        <f t="shared" si="1"/>
        <v>3.5540048008076059</v>
      </c>
      <c r="N9" s="12">
        <f t="shared" si="2"/>
        <v>-0.61800160026920203</v>
      </c>
      <c r="O9" s="8"/>
      <c r="P9" s="40">
        <f>N9+'Coversheet_ideal results'!L13</f>
        <v>0.92411125788153015</v>
      </c>
    </row>
    <row r="10" spans="2:16" ht="39.6">
      <c r="B10" s="50"/>
      <c r="C10" s="22" t="s">
        <v>21</v>
      </c>
      <c r="D10" s="25" t="s">
        <v>13</v>
      </c>
      <c r="E10" s="14">
        <v>0.01</v>
      </c>
      <c r="F10" s="38">
        <v>10.069348108852559</v>
      </c>
      <c r="G10" s="52">
        <v>13.2</v>
      </c>
      <c r="H10" s="10">
        <v>14.6</v>
      </c>
      <c r="I10" s="26"/>
      <c r="J10" s="10"/>
      <c r="K10" s="7"/>
      <c r="L10" s="12">
        <f t="shared" si="0"/>
        <v>2.3197624814587989</v>
      </c>
      <c r="M10" s="11">
        <f t="shared" si="1"/>
        <v>4.5306518911474409</v>
      </c>
      <c r="N10" s="12">
        <f t="shared" si="2"/>
        <v>12.623116036284186</v>
      </c>
      <c r="O10" s="8"/>
      <c r="P10" s="40">
        <f>N10+'Coversheet_ideal results'!L14</f>
        <v>14.669514663140975</v>
      </c>
    </row>
    <row r="11" spans="2:16" ht="40.200000000000003" thickBot="1">
      <c r="B11" s="51"/>
      <c r="C11" s="24" t="s">
        <v>22</v>
      </c>
      <c r="D11" s="31" t="s">
        <v>13</v>
      </c>
      <c r="E11" s="6">
        <v>0.01</v>
      </c>
      <c r="F11" s="39">
        <v>4.9647007297835648</v>
      </c>
      <c r="G11" s="53">
        <v>8.9</v>
      </c>
      <c r="H11" s="5">
        <v>9.3000000000000007</v>
      </c>
      <c r="I11" s="26"/>
      <c r="J11" s="5"/>
      <c r="K11" s="4"/>
      <c r="L11" s="12">
        <f t="shared" si="0"/>
        <v>2.3958784091471608</v>
      </c>
      <c r="M11" s="11">
        <f t="shared" si="1"/>
        <v>4.3352992702164359</v>
      </c>
      <c r="N11" s="12">
        <f t="shared" si="2"/>
        <v>7.721566909927855</v>
      </c>
      <c r="O11" s="28"/>
      <c r="P11" s="42">
        <f>N11+'Coversheet_ideal results'!L15</f>
        <v>9.8299154567005917</v>
      </c>
    </row>
    <row r="12" spans="2:16" ht="39.6">
      <c r="B12" s="49" t="s">
        <v>23</v>
      </c>
      <c r="C12" s="22" t="s">
        <v>24</v>
      </c>
      <c r="D12" s="25" t="s">
        <v>13</v>
      </c>
      <c r="E12" s="14">
        <v>0.01</v>
      </c>
      <c r="F12" s="38">
        <v>-1.1959769444134665</v>
      </c>
      <c r="G12" s="52">
        <v>0.7</v>
      </c>
      <c r="H12" s="10">
        <v>2.8</v>
      </c>
      <c r="I12" s="10"/>
      <c r="J12" s="10"/>
      <c r="K12" s="7"/>
      <c r="L12" s="12">
        <f t="shared" si="0"/>
        <v>1.9988563527690613</v>
      </c>
      <c r="M12" s="11">
        <f t="shared" si="1"/>
        <v>3.9959769444134663</v>
      </c>
      <c r="N12" s="12">
        <f t="shared" si="2"/>
        <v>0.76800768519551121</v>
      </c>
      <c r="O12" s="11"/>
      <c r="P12" s="40">
        <f>N12+'Coversheet_ideal results'!L16</f>
        <v>2.5277712311112914</v>
      </c>
    </row>
    <row r="13" spans="2:16" ht="39.6">
      <c r="B13" s="50"/>
      <c r="C13" s="22" t="s">
        <v>25</v>
      </c>
      <c r="D13" s="25" t="s">
        <v>13</v>
      </c>
      <c r="E13" s="14">
        <v>0.01</v>
      </c>
      <c r="F13" s="38">
        <v>-4.9000000000000004</v>
      </c>
      <c r="G13" s="52">
        <v>-4.2</v>
      </c>
      <c r="H13" s="10">
        <v>-1.8</v>
      </c>
      <c r="I13" s="10"/>
      <c r="J13" s="10"/>
      <c r="K13" s="7"/>
      <c r="L13" s="12">
        <f t="shared" si="0"/>
        <v>1.6258331197676257</v>
      </c>
      <c r="M13" s="11">
        <f t="shared" si="1"/>
        <v>3.1000000000000005</v>
      </c>
      <c r="N13" s="12">
        <f t="shared" si="2"/>
        <v>-3.6333333333333342</v>
      </c>
      <c r="O13" s="8"/>
      <c r="P13" s="40">
        <f>N13+'Coversheet_ideal results'!L17</f>
        <v>-2.186497705719292</v>
      </c>
    </row>
    <row r="14" spans="2:16" ht="39.6">
      <c r="B14" s="50"/>
      <c r="C14" s="22" t="s">
        <v>26</v>
      </c>
      <c r="D14" s="25" t="s">
        <v>13</v>
      </c>
      <c r="E14" s="14">
        <v>0.01</v>
      </c>
      <c r="F14" s="38">
        <v>7.6826417088499976</v>
      </c>
      <c r="G14" s="52">
        <v>9.3000000000000007</v>
      </c>
      <c r="H14" s="10">
        <v>10.199999999999999</v>
      </c>
      <c r="I14" s="10"/>
      <c r="J14" s="10"/>
      <c r="K14" s="7"/>
      <c r="L14" s="12">
        <f t="shared" si="0"/>
        <v>1.275600551895286</v>
      </c>
      <c r="M14" s="11">
        <f t="shared" si="1"/>
        <v>2.5173582911500016</v>
      </c>
      <c r="N14" s="12">
        <f t="shared" si="2"/>
        <v>9.0608805696166659</v>
      </c>
      <c r="O14" s="8"/>
      <c r="P14" s="40">
        <f>N14+'Coversheet_ideal results'!L18</f>
        <v>10.071509418871207</v>
      </c>
    </row>
    <row r="15" spans="2:16" ht="40.200000000000003" thickBot="1">
      <c r="B15" s="51"/>
      <c r="C15" s="24" t="s">
        <v>27</v>
      </c>
      <c r="D15" s="31" t="s">
        <v>13</v>
      </c>
      <c r="E15" s="6">
        <v>0.01</v>
      </c>
      <c r="F15" s="39">
        <v>2.6822990291112783</v>
      </c>
      <c r="G15" s="52">
        <v>4.5</v>
      </c>
      <c r="H15" s="10">
        <v>3.8</v>
      </c>
      <c r="I15" s="10"/>
      <c r="J15" s="10"/>
      <c r="K15" s="7"/>
      <c r="L15" s="12">
        <f t="shared" si="0"/>
        <v>0.91681443777674942</v>
      </c>
      <c r="M15" s="11">
        <f t="shared" si="1"/>
        <v>1.8177009708887217</v>
      </c>
      <c r="N15" s="12">
        <f t="shared" si="2"/>
        <v>3.6607663430370927</v>
      </c>
      <c r="O15" s="28"/>
      <c r="P15" s="42">
        <f>N15+'Coversheet_ideal results'!L19</f>
        <v>4.3200450319739687</v>
      </c>
    </row>
    <row r="16" spans="2:16" ht="39.6">
      <c r="B16" s="49" t="s">
        <v>28</v>
      </c>
      <c r="C16" s="22" t="s">
        <v>29</v>
      </c>
      <c r="D16" s="25" t="s">
        <v>13</v>
      </c>
      <c r="E16" s="14">
        <v>0.01</v>
      </c>
      <c r="F16" s="38">
        <v>2.1240986252361704E-2</v>
      </c>
      <c r="G16" s="54">
        <v>1</v>
      </c>
      <c r="H16" s="13">
        <v>4.5</v>
      </c>
      <c r="I16" s="13"/>
      <c r="J16" s="13"/>
      <c r="K16" s="2"/>
      <c r="L16" s="12">
        <f t="shared" si="0"/>
        <v>2.3546850996194078</v>
      </c>
      <c r="M16" s="11">
        <f t="shared" si="1"/>
        <v>4.4787590137476379</v>
      </c>
      <c r="N16" s="12">
        <f t="shared" si="2"/>
        <v>1.8404136620841207</v>
      </c>
      <c r="O16" s="11"/>
      <c r="P16" s="40">
        <f>N16+'Coversheet_ideal results'!L20</f>
        <v>4.0125759289940115</v>
      </c>
    </row>
    <row r="17" spans="2:16" ht="39.6">
      <c r="B17" s="50"/>
      <c r="C17" s="22" t="s">
        <v>30</v>
      </c>
      <c r="D17" s="25" t="s">
        <v>13</v>
      </c>
      <c r="E17" s="14">
        <v>0.01</v>
      </c>
      <c r="F17" s="38">
        <v>-3.3201446165541757</v>
      </c>
      <c r="G17" s="52">
        <v>-3.1</v>
      </c>
      <c r="H17" s="10">
        <v>-0.3</v>
      </c>
      <c r="I17" s="10"/>
      <c r="J17" s="10"/>
      <c r="K17" s="7"/>
      <c r="L17" s="12">
        <f t="shared" si="0"/>
        <v>1.6837328151609532</v>
      </c>
      <c r="M17" s="11">
        <f t="shared" si="1"/>
        <v>3.0201446165541759</v>
      </c>
      <c r="N17" s="12">
        <f t="shared" si="2"/>
        <v>-2.2400482055180584</v>
      </c>
      <c r="O17" s="8"/>
      <c r="P17" s="40">
        <f>N17+'Coversheet_ideal results'!L21</f>
        <v>-0.69789344004699938</v>
      </c>
    </row>
    <row r="18" spans="2:16" ht="39.6">
      <c r="B18" s="50"/>
      <c r="C18" s="22" t="s">
        <v>31</v>
      </c>
      <c r="D18" s="25" t="s">
        <v>13</v>
      </c>
      <c r="E18" s="14">
        <v>0.01</v>
      </c>
      <c r="F18" s="38">
        <v>13.1</v>
      </c>
      <c r="G18" s="52">
        <v>10.7</v>
      </c>
      <c r="H18" s="10">
        <v>12.9</v>
      </c>
      <c r="I18" s="10"/>
      <c r="J18" s="10"/>
      <c r="K18" s="7"/>
      <c r="L18" s="12">
        <f t="shared" si="0"/>
        <v>1.331665623695879</v>
      </c>
      <c r="M18" s="11">
        <f t="shared" si="1"/>
        <v>2.4000000000000004</v>
      </c>
      <c r="N18" s="12">
        <f t="shared" si="2"/>
        <v>12.233333333333333</v>
      </c>
      <c r="O18" s="8"/>
      <c r="P18" s="40">
        <f>N18+'Coversheet_ideal results'!L22</f>
        <v>13.746607928375504</v>
      </c>
    </row>
    <row r="19" spans="2:16" ht="40.200000000000003" thickBot="1">
      <c r="B19" s="50"/>
      <c r="C19" s="24" t="s">
        <v>32</v>
      </c>
      <c r="D19" s="31" t="s">
        <v>13</v>
      </c>
      <c r="E19" s="6">
        <v>0.01</v>
      </c>
      <c r="F19" s="39">
        <v>9.7141248053528475</v>
      </c>
      <c r="G19" s="53">
        <v>6.1</v>
      </c>
      <c r="H19" s="5">
        <v>7.9</v>
      </c>
      <c r="I19" s="5"/>
      <c r="J19" s="5"/>
      <c r="K19" s="4"/>
      <c r="L19" s="32">
        <f t="shared" si="0"/>
        <v>1.8070670029112212</v>
      </c>
      <c r="M19" s="33">
        <f t="shared" si="1"/>
        <v>3.6141248053528479</v>
      </c>
      <c r="N19" s="32">
        <f t="shared" si="2"/>
        <v>7.9047082684509489</v>
      </c>
      <c r="O19" s="28"/>
      <c r="P19" s="42">
        <f>N19+'Coversheet_ideal results'!L23</f>
        <v>9.9671177221712419</v>
      </c>
    </row>
    <row r="20" spans="2:16" ht="39.6">
      <c r="B20" s="49" t="s">
        <v>33</v>
      </c>
      <c r="C20" s="22" t="s">
        <v>34</v>
      </c>
      <c r="D20" s="25" t="s">
        <v>13</v>
      </c>
      <c r="E20" s="14">
        <v>0.01</v>
      </c>
      <c r="F20" s="38">
        <v>-2.9000000000000004</v>
      </c>
      <c r="G20" s="52">
        <v>-2.1</v>
      </c>
      <c r="H20" s="10">
        <v>1.5</v>
      </c>
      <c r="I20" s="10"/>
      <c r="J20" s="10"/>
      <c r="K20" s="7"/>
      <c r="L20" s="9">
        <f t="shared" si="0"/>
        <v>2.3437861108329261</v>
      </c>
      <c r="M20" s="8">
        <f t="shared" si="1"/>
        <v>4.4000000000000004</v>
      </c>
      <c r="N20" s="9">
        <f t="shared" si="2"/>
        <v>-1.1666666666666667</v>
      </c>
      <c r="O20" s="11"/>
      <c r="P20" s="40">
        <f>N20+'Coversheet_ideal results'!L24</f>
        <v>1.0035867747544038</v>
      </c>
    </row>
    <row r="21" spans="2:16" ht="39.6">
      <c r="B21" s="50"/>
      <c r="C21" s="22" t="s">
        <v>35</v>
      </c>
      <c r="D21" s="25" t="s">
        <v>13</v>
      </c>
      <c r="E21" s="14">
        <v>0.01</v>
      </c>
      <c r="F21" s="38">
        <v>-6.3</v>
      </c>
      <c r="G21" s="52">
        <v>-7.3</v>
      </c>
      <c r="H21" s="10">
        <v>-3.3</v>
      </c>
      <c r="I21" s="10"/>
      <c r="J21" s="10"/>
      <c r="K21" s="7"/>
      <c r="L21" s="12">
        <f t="shared" si="0"/>
        <v>2.0816659994661335</v>
      </c>
      <c r="M21" s="11">
        <f t="shared" si="1"/>
        <v>4</v>
      </c>
      <c r="N21" s="12">
        <f t="shared" si="2"/>
        <v>-5.6333333333333329</v>
      </c>
      <c r="O21" s="8"/>
      <c r="P21" s="40">
        <f>N21+'Coversheet_ideal results'!L25</f>
        <v>-3.6126073911696439</v>
      </c>
    </row>
    <row r="22" spans="2:16" ht="39.6">
      <c r="B22" s="50"/>
      <c r="C22" s="22" t="s">
        <v>36</v>
      </c>
      <c r="D22" s="25" t="s">
        <v>13</v>
      </c>
      <c r="E22" s="14">
        <v>0.01</v>
      </c>
      <c r="F22" s="38">
        <v>5.5585093412445605</v>
      </c>
      <c r="G22" s="52">
        <v>7.4</v>
      </c>
      <c r="H22" s="10">
        <v>9.1999999999999993</v>
      </c>
      <c r="I22" s="10"/>
      <c r="J22" s="10"/>
      <c r="K22" s="7"/>
      <c r="L22" s="12">
        <f t="shared" si="0"/>
        <v>1.8207847238707568</v>
      </c>
      <c r="M22" s="11">
        <f t="shared" si="1"/>
        <v>3.6414906587554388</v>
      </c>
      <c r="N22" s="12">
        <f t="shared" si="2"/>
        <v>7.3861697804148534</v>
      </c>
      <c r="O22" s="8"/>
      <c r="P22" s="40">
        <f>N22+'Coversheet_ideal results'!L26</f>
        <v>8.9624819717111404</v>
      </c>
    </row>
    <row r="23" spans="2:16" ht="40.200000000000003" thickBot="1">
      <c r="B23" s="51"/>
      <c r="C23" s="24" t="s">
        <v>37</v>
      </c>
      <c r="D23" s="31" t="s">
        <v>13</v>
      </c>
      <c r="E23" s="6">
        <v>0.01</v>
      </c>
      <c r="F23" s="39">
        <v>1.2111490758348804</v>
      </c>
      <c r="G23" s="53">
        <v>1.9</v>
      </c>
      <c r="H23" s="5">
        <v>2.7</v>
      </c>
      <c r="I23" s="5"/>
      <c r="J23" s="5"/>
      <c r="K23" s="4"/>
      <c r="L23" s="27">
        <f t="shared" si="0"/>
        <v>0.74511662063850548</v>
      </c>
      <c r="M23" s="28">
        <f t="shared" si="1"/>
        <v>1.4888509241651198</v>
      </c>
      <c r="N23" s="27">
        <f t="shared" si="2"/>
        <v>1.93704969194496</v>
      </c>
      <c r="O23" s="28"/>
      <c r="P23" s="42">
        <f>N23+'Coversheet_ideal results'!L27</f>
        <v>2.462008550933013</v>
      </c>
    </row>
    <row r="24" spans="2:16">
      <c r="C24" s="23"/>
    </row>
    <row r="25" spans="2:16">
      <c r="C25" s="23"/>
    </row>
  </sheetData>
  <mergeCells count="4">
    <mergeCell ref="B12:B15"/>
    <mergeCell ref="B16:B19"/>
    <mergeCell ref="B20:B23"/>
    <mergeCell ref="B8:B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Coversheet_ideal results</vt:lpstr>
      <vt:lpstr>Results with impairments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Kazuyoshi Uesaka</dc:creator>
  <cp:lastModifiedBy>Kazuyoshi Uesaka</cp:lastModifiedBy>
  <dcterms:created xsi:type="dcterms:W3CDTF">2016-06-16T04:04:26Z</dcterms:created>
  <dcterms:modified xsi:type="dcterms:W3CDTF">2020-05-25T13:39:43Z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2015_ms_pID_725343">
    <vt:lpwstr>(3)ebtWjWIeP9U9sbNWS9oIyZJgr7JeZgQkHTmT5zLG340zTGTWnyb/EJGdeurslbn9Eu0K6Q5U
8jz0stn0LX6IkPOVQ6ws0eaAl6fIMzecovg8wzVxmSOXxdumyckQN6/S1igce/8zpOlMSOax
GfdOXttEGfTPY+C+RvNOHxbAiWVDcR8+tG+tBlpJZkp7OQAcrWv0g41elGnBK8r12lbAed+J
8t2fcDD6Gfene08gcn</vt:lpwstr>
  </property>
  <property fmtid="{D5CDD505-2E9C-101B-9397-08002B2CF9AE}" pid="4" name="_2015_ms_pID_7253431">
    <vt:lpwstr>9MjSoLp76HkNq//QLPGmOhen3xrej6w2pe9thxxrvQjnHDWEqDkhtT
9e+n5w3v28dbW1A04hPLygyvvVIYa89qP24NJuei9GvXJlQ1X1w0sD3sg9GWXORsHZ4GPT1O
Ps7d3Aaa/0sdgSXqh5mPq6vJnLMShwsciyQSaTEgsx6t0LwER5UcXdLzJ7RwdPhb8st2j3Us
MuFRoB1GzjMpNdErwnHItgIwnYkutoHzsgKP</vt:lpwstr>
  </property>
  <property fmtid="{D5CDD505-2E9C-101B-9397-08002B2CF9AE}" pid="5" name="_2015_ms_pID_7253432">
    <vt:lpwstr>qQ==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1589856535</vt:lpwstr>
  </property>
</Properties>
</file>