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1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文档\提案\RAN4#107\Simulation results\"/>
    </mc:Choice>
  </mc:AlternateContent>
  <bookViews>
    <workbookView xWindow="-105" yWindow="-105" windowWidth="38625" windowHeight="21360" tabRatio="1000" activeTab="2"/>
  </bookViews>
  <sheets>
    <sheet name="Title" sheetId="1" r:id="rId1"/>
    <sheet name="Alignment" sheetId="30" r:id="rId2"/>
    <sheet name="Impairment results" sheetId="31" r:id="rId3"/>
    <sheet name="FR1 FDD 2x2 (HARQ)" sheetId="25" r:id="rId4"/>
    <sheet name="FR1 FDD 2x4 (HARQ)" sheetId="26" r:id="rId5"/>
    <sheet name="FR1 TDD 2x2 (HARQ)" sheetId="27" r:id="rId6"/>
    <sheet name="FR1 TDD 2x4 (HARQ)" sheetId="28" r:id="rId7"/>
    <sheet name="FR2-1 (HARQ)" sheetId="29" r:id="rId8"/>
    <sheet name="FR1 FDD 2x2" sheetId="14" state="hidden" r:id="rId9"/>
    <sheet name="FR1 FDD 2x4" sheetId="15" state="hidden" r:id="rId10"/>
    <sheet name="FR1 TDD 2x2" sheetId="16" state="hidden" r:id="rId11"/>
    <sheet name="FR1 TDD 2x4" sheetId="17" state="hidden" r:id="rId12"/>
    <sheet name="FR2-1" sheetId="18" state="hidden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31" l="1"/>
  <c r="M48" i="31" l="1"/>
  <c r="M49" i="31"/>
  <c r="M50" i="31"/>
  <c r="M51" i="31"/>
  <c r="M52" i="31"/>
  <c r="M53" i="31"/>
  <c r="M54" i="31"/>
  <c r="M55" i="31"/>
  <c r="M56" i="31"/>
  <c r="M57" i="31"/>
  <c r="M58" i="31"/>
  <c r="M47" i="31"/>
  <c r="M35" i="31"/>
  <c r="M36" i="31"/>
  <c r="M37" i="31"/>
  <c r="M38" i="31"/>
  <c r="M39" i="31"/>
  <c r="M40" i="31"/>
  <c r="M34" i="31"/>
  <c r="M19" i="31"/>
  <c r="M20" i="31"/>
  <c r="M21" i="31"/>
  <c r="M22" i="31"/>
  <c r="M23" i="31"/>
  <c r="M24" i="31"/>
  <c r="M25" i="31"/>
  <c r="M26" i="31"/>
  <c r="M27" i="31"/>
  <c r="M28" i="31"/>
  <c r="M29" i="31"/>
  <c r="M18" i="31"/>
  <c r="M8" i="31"/>
  <c r="M9" i="31"/>
  <c r="M10" i="31"/>
  <c r="M11" i="31"/>
  <c r="M12" i="31"/>
  <c r="M13" i="31"/>
  <c r="M7" i="31"/>
  <c r="M6" i="31"/>
  <c r="P19" i="31" l="1"/>
  <c r="P20" i="31"/>
  <c r="P21" i="31"/>
  <c r="P22" i="31"/>
  <c r="P23" i="31"/>
  <c r="P24" i="31"/>
  <c r="P25" i="31"/>
  <c r="P26" i="31"/>
  <c r="P27" i="31"/>
  <c r="P28" i="31"/>
  <c r="P35" i="31"/>
  <c r="P36" i="31"/>
  <c r="P37" i="31"/>
  <c r="P38" i="31"/>
  <c r="P39" i="31"/>
  <c r="P40" i="31"/>
  <c r="P48" i="31"/>
  <c r="P49" i="31"/>
  <c r="P50" i="31"/>
  <c r="P51" i="31"/>
  <c r="P52" i="31"/>
  <c r="P53" i="31"/>
  <c r="P54" i="31"/>
  <c r="P55" i="31"/>
  <c r="P56" i="31"/>
  <c r="P57" i="31"/>
  <c r="P58" i="31"/>
  <c r="P47" i="31"/>
  <c r="P34" i="31"/>
  <c r="P18" i="31"/>
  <c r="P7" i="31"/>
  <c r="P8" i="31"/>
  <c r="P9" i="31"/>
  <c r="P10" i="31"/>
  <c r="P11" i="31"/>
  <c r="P12" i="31"/>
  <c r="P6" i="31"/>
  <c r="L66" i="28"/>
  <c r="M66" i="28"/>
  <c r="L67" i="28"/>
  <c r="M67" i="28"/>
  <c r="L68" i="28"/>
  <c r="M68" i="28"/>
  <c r="L69" i="28"/>
  <c r="M69" i="28"/>
  <c r="L70" i="28"/>
  <c r="M70" i="28"/>
  <c r="L71" i="28"/>
  <c r="M71" i="28"/>
  <c r="L72" i="28"/>
  <c r="M72" i="28"/>
  <c r="L73" i="28"/>
  <c r="M73" i="28"/>
  <c r="L74" i="28"/>
  <c r="M74" i="28"/>
  <c r="L75" i="28"/>
  <c r="M75" i="28"/>
  <c r="L86" i="28"/>
  <c r="M86" i="28"/>
  <c r="L87" i="28"/>
  <c r="M87" i="28"/>
  <c r="L88" i="28"/>
  <c r="M88" i="28"/>
  <c r="L89" i="28"/>
  <c r="M89" i="28"/>
  <c r="L90" i="28"/>
  <c r="M90" i="28"/>
  <c r="L91" i="28"/>
  <c r="M91" i="28"/>
  <c r="L92" i="28"/>
  <c r="M92" i="28"/>
  <c r="L93" i="28"/>
  <c r="M93" i="28"/>
  <c r="L94" i="28"/>
  <c r="M94" i="28"/>
  <c r="L95" i="28"/>
  <c r="M95" i="28"/>
  <c r="M85" i="28"/>
  <c r="L85" i="28"/>
  <c r="M65" i="28"/>
  <c r="L65" i="28"/>
  <c r="L66" i="27"/>
  <c r="M66" i="27"/>
  <c r="L67" i="27"/>
  <c r="M67" i="27"/>
  <c r="L68" i="27"/>
  <c r="M68" i="27"/>
  <c r="L69" i="27"/>
  <c r="M69" i="27"/>
  <c r="L70" i="27"/>
  <c r="M70" i="27"/>
  <c r="L71" i="27"/>
  <c r="M71" i="27"/>
  <c r="L72" i="27"/>
  <c r="M72" i="27"/>
  <c r="L73" i="27"/>
  <c r="M73" i="27"/>
  <c r="L74" i="27"/>
  <c r="M74" i="27"/>
  <c r="L75" i="27"/>
  <c r="M75" i="27"/>
  <c r="L86" i="27"/>
  <c r="M86" i="27"/>
  <c r="L87" i="27"/>
  <c r="M87" i="27"/>
  <c r="L88" i="27"/>
  <c r="M88" i="27"/>
  <c r="L89" i="27"/>
  <c r="M89" i="27"/>
  <c r="L90" i="27"/>
  <c r="M90" i="27"/>
  <c r="L91" i="27"/>
  <c r="M91" i="27"/>
  <c r="L92" i="27"/>
  <c r="M92" i="27"/>
  <c r="L93" i="27"/>
  <c r="M93" i="27"/>
  <c r="L94" i="27"/>
  <c r="M94" i="27"/>
  <c r="L95" i="27"/>
  <c r="M95" i="27"/>
  <c r="M85" i="27"/>
  <c r="L85" i="27"/>
  <c r="M65" i="27"/>
  <c r="L65" i="27"/>
  <c r="L66" i="26"/>
  <c r="M66" i="26"/>
  <c r="L67" i="26"/>
  <c r="M67" i="26"/>
  <c r="L68" i="26"/>
  <c r="M68" i="26"/>
  <c r="L69" i="26"/>
  <c r="M69" i="26"/>
  <c r="L70" i="26"/>
  <c r="M70" i="26"/>
  <c r="L71" i="26"/>
  <c r="M71" i="26"/>
  <c r="L72" i="26"/>
  <c r="M72" i="26"/>
  <c r="L73" i="26"/>
  <c r="M73" i="26"/>
  <c r="L74" i="26"/>
  <c r="M74" i="26"/>
  <c r="L75" i="26"/>
  <c r="M75" i="26"/>
  <c r="L86" i="26"/>
  <c r="M86" i="26"/>
  <c r="L87" i="26"/>
  <c r="M87" i="26"/>
  <c r="L88" i="26"/>
  <c r="M88" i="26"/>
  <c r="L89" i="26"/>
  <c r="M89" i="26"/>
  <c r="L90" i="26"/>
  <c r="M90" i="26"/>
  <c r="L91" i="26"/>
  <c r="M91" i="26"/>
  <c r="L92" i="26"/>
  <c r="M92" i="26"/>
  <c r="L93" i="26"/>
  <c r="M93" i="26"/>
  <c r="L94" i="26"/>
  <c r="M94" i="26"/>
  <c r="L95" i="26"/>
  <c r="M95" i="26"/>
  <c r="M85" i="26"/>
  <c r="L85" i="26"/>
  <c r="M65" i="26"/>
  <c r="L65" i="26"/>
  <c r="L46" i="28"/>
  <c r="M46" i="28"/>
  <c r="L47" i="28"/>
  <c r="M47" i="28"/>
  <c r="L48" i="28"/>
  <c r="M48" i="28"/>
  <c r="L49" i="28"/>
  <c r="M49" i="28"/>
  <c r="L50" i="28"/>
  <c r="M50" i="28"/>
  <c r="L51" i="28"/>
  <c r="M51" i="28"/>
  <c r="L52" i="28"/>
  <c r="M52" i="28"/>
  <c r="L53" i="28"/>
  <c r="M53" i="28"/>
  <c r="L54" i="28"/>
  <c r="M54" i="28"/>
  <c r="L55" i="28"/>
  <c r="M55" i="28"/>
  <c r="L56" i="28"/>
  <c r="M56" i="28"/>
  <c r="L57" i="28"/>
  <c r="M57" i="28"/>
  <c r="L58" i="28"/>
  <c r="M58" i="28"/>
  <c r="L59" i="28"/>
  <c r="M59" i="28"/>
  <c r="L60" i="28"/>
  <c r="M60" i="28"/>
  <c r="M45" i="28"/>
  <c r="L45" i="28"/>
  <c r="L46" i="27"/>
  <c r="M46" i="27"/>
  <c r="L47" i="27"/>
  <c r="M47" i="27"/>
  <c r="L48" i="27"/>
  <c r="M48" i="27"/>
  <c r="L49" i="27"/>
  <c r="M49" i="27"/>
  <c r="L50" i="27"/>
  <c r="M50" i="27"/>
  <c r="L51" i="27"/>
  <c r="M51" i="27"/>
  <c r="L52" i="27"/>
  <c r="M52" i="27"/>
  <c r="L53" i="27"/>
  <c r="M53" i="27"/>
  <c r="L54" i="27"/>
  <c r="M54" i="27"/>
  <c r="L55" i="27"/>
  <c r="M55" i="27"/>
  <c r="L56" i="27"/>
  <c r="M56" i="27"/>
  <c r="L57" i="27"/>
  <c r="M57" i="27"/>
  <c r="L58" i="27"/>
  <c r="M58" i="27"/>
  <c r="L59" i="27"/>
  <c r="M59" i="27"/>
  <c r="L60" i="27"/>
  <c r="M60" i="27"/>
  <c r="M45" i="27"/>
  <c r="L45" i="27"/>
  <c r="L46" i="26"/>
  <c r="M46" i="26"/>
  <c r="L47" i="26"/>
  <c r="M47" i="26"/>
  <c r="L48" i="26"/>
  <c r="M48" i="26"/>
  <c r="L49" i="26"/>
  <c r="M49" i="26"/>
  <c r="L50" i="26"/>
  <c r="M50" i="26"/>
  <c r="L51" i="26"/>
  <c r="M51" i="26"/>
  <c r="L52" i="26"/>
  <c r="M52" i="26"/>
  <c r="L53" i="26"/>
  <c r="M53" i="26"/>
  <c r="L54" i="26"/>
  <c r="M54" i="26"/>
  <c r="L55" i="26"/>
  <c r="M55" i="26"/>
  <c r="L56" i="26"/>
  <c r="M56" i="26"/>
  <c r="L57" i="26"/>
  <c r="M57" i="26"/>
  <c r="L58" i="26"/>
  <c r="M58" i="26"/>
  <c r="L59" i="26"/>
  <c r="M59" i="26"/>
  <c r="L60" i="26"/>
  <c r="M60" i="26"/>
  <c r="M45" i="26"/>
  <c r="L45" i="26"/>
  <c r="K25" i="28"/>
  <c r="K26" i="28"/>
  <c r="K27" i="28"/>
  <c r="K28" i="28"/>
  <c r="K29" i="28"/>
  <c r="K30" i="28"/>
  <c r="K31" i="28"/>
  <c r="K32" i="28"/>
  <c r="K33" i="28"/>
  <c r="K34" i="28"/>
  <c r="K35" i="28"/>
  <c r="K24" i="28"/>
  <c r="L4" i="28"/>
  <c r="M4" i="28" s="1"/>
  <c r="L5" i="28"/>
  <c r="M5" i="28" s="1"/>
  <c r="L6" i="28"/>
  <c r="M6" i="28" s="1"/>
  <c r="L7" i="28"/>
  <c r="M7" i="28" s="1"/>
  <c r="L8" i="28"/>
  <c r="M8" i="28"/>
  <c r="L9" i="28"/>
  <c r="M9" i="28" s="1"/>
  <c r="L10" i="28"/>
  <c r="M10" i="28" s="1"/>
  <c r="L11" i="28"/>
  <c r="M11" i="28" s="1"/>
  <c r="L12" i="28"/>
  <c r="M12" i="28" s="1"/>
  <c r="L13" i="28"/>
  <c r="M13" i="28" s="1"/>
  <c r="L14" i="28"/>
  <c r="M14" i="28"/>
  <c r="L15" i="28"/>
  <c r="M15" i="28" s="1"/>
  <c r="L16" i="28"/>
  <c r="M16" i="28" s="1"/>
  <c r="L17" i="28"/>
  <c r="M17" i="28" s="1"/>
  <c r="L18" i="28"/>
  <c r="M18" i="28" s="1"/>
  <c r="M3" i="28"/>
  <c r="L3" i="28"/>
  <c r="L86" i="25"/>
  <c r="M86" i="25"/>
  <c r="L87" i="25"/>
  <c r="M87" i="25"/>
  <c r="L88" i="25"/>
  <c r="M88" i="25"/>
  <c r="L89" i="25"/>
  <c r="M89" i="25"/>
  <c r="L90" i="25"/>
  <c r="M90" i="25"/>
  <c r="L91" i="25"/>
  <c r="M91" i="25"/>
  <c r="L92" i="25"/>
  <c r="M92" i="25"/>
  <c r="L93" i="25"/>
  <c r="M93" i="25"/>
  <c r="L94" i="25"/>
  <c r="M94" i="25"/>
  <c r="L95" i="25"/>
  <c r="M95" i="25"/>
  <c r="L96" i="25"/>
  <c r="M96" i="25"/>
  <c r="L97" i="25"/>
  <c r="M97" i="25"/>
  <c r="L98" i="25"/>
  <c r="M98" i="25"/>
  <c r="L99" i="25"/>
  <c r="M99" i="25"/>
  <c r="L100" i="25"/>
  <c r="M100" i="25"/>
  <c r="M85" i="25"/>
  <c r="L85" i="25"/>
  <c r="M66" i="25"/>
  <c r="M67" i="25"/>
  <c r="M68" i="25"/>
  <c r="M69" i="25"/>
  <c r="M70" i="25"/>
  <c r="M71" i="25"/>
  <c r="M72" i="25"/>
  <c r="M73" i="25"/>
  <c r="M74" i="25"/>
  <c r="M75" i="25"/>
  <c r="M76" i="25"/>
  <c r="M77" i="25"/>
  <c r="M78" i="25"/>
  <c r="M79" i="25"/>
  <c r="M80" i="25"/>
  <c r="M65" i="25"/>
  <c r="L66" i="25"/>
  <c r="L67" i="25"/>
  <c r="L68" i="25"/>
  <c r="L69" i="25"/>
  <c r="L70" i="25"/>
  <c r="L71" i="25"/>
  <c r="L72" i="25"/>
  <c r="L73" i="25"/>
  <c r="L74" i="25"/>
  <c r="L75" i="25"/>
  <c r="L76" i="25"/>
  <c r="L77" i="25"/>
  <c r="L78" i="25"/>
  <c r="L79" i="25"/>
  <c r="L80" i="25"/>
  <c r="L65" i="25"/>
  <c r="M46" i="25"/>
  <c r="M47" i="25"/>
  <c r="M48" i="25"/>
  <c r="M49" i="25"/>
  <c r="M50" i="25"/>
  <c r="M51" i="25"/>
  <c r="M52" i="25"/>
  <c r="M53" i="25"/>
  <c r="M54" i="25"/>
  <c r="M55" i="25"/>
  <c r="M56" i="25"/>
  <c r="M57" i="25"/>
  <c r="M58" i="25"/>
  <c r="M59" i="25"/>
  <c r="M60" i="25"/>
  <c r="M45" i="25"/>
  <c r="L46" i="25"/>
  <c r="L47" i="25"/>
  <c r="L48" i="25"/>
  <c r="L49" i="25"/>
  <c r="L50" i="25"/>
  <c r="L51" i="25"/>
  <c r="L52" i="25"/>
  <c r="L53" i="25"/>
  <c r="L54" i="25"/>
  <c r="L55" i="25"/>
  <c r="L56" i="25"/>
  <c r="L57" i="25"/>
  <c r="L58" i="25"/>
  <c r="L59" i="25"/>
  <c r="L60" i="25"/>
  <c r="L45" i="25"/>
  <c r="K25" i="27"/>
  <c r="K26" i="27"/>
  <c r="K27" i="27"/>
  <c r="K28" i="27"/>
  <c r="K29" i="27"/>
  <c r="K30" i="27"/>
  <c r="K24" i="27"/>
  <c r="M14" i="27"/>
  <c r="M15" i="27"/>
  <c r="M16" i="27"/>
  <c r="M17" i="27"/>
  <c r="M18" i="27"/>
  <c r="L4" i="27"/>
  <c r="M4" i="27" s="1"/>
  <c r="L5" i="27"/>
  <c r="M5" i="27" s="1"/>
  <c r="L6" i="27"/>
  <c r="M6" i="27" s="1"/>
  <c r="L7" i="27"/>
  <c r="M7" i="27" s="1"/>
  <c r="L8" i="27"/>
  <c r="M8" i="27" s="1"/>
  <c r="L9" i="27"/>
  <c r="M9" i="27" s="1"/>
  <c r="L10" i="27"/>
  <c r="M10" i="27" s="1"/>
  <c r="L11" i="27"/>
  <c r="M11" i="27" s="1"/>
  <c r="L12" i="27"/>
  <c r="M12" i="27" s="1"/>
  <c r="L13" i="27"/>
  <c r="M13" i="27" s="1"/>
  <c r="L14" i="27"/>
  <c r="L15" i="27"/>
  <c r="L16" i="27"/>
  <c r="L17" i="27"/>
  <c r="L18" i="27"/>
  <c r="L3" i="27"/>
  <c r="M3" i="27" s="1"/>
  <c r="K25" i="26"/>
  <c r="K24" i="26"/>
  <c r="K26" i="26"/>
  <c r="K27" i="26"/>
  <c r="K28" i="26"/>
  <c r="K29" i="26"/>
  <c r="K30" i="26"/>
  <c r="K31" i="26"/>
  <c r="K32" i="26"/>
  <c r="K33" i="26"/>
  <c r="K34" i="26"/>
  <c r="K35" i="26"/>
  <c r="K36" i="26"/>
  <c r="M4" i="26"/>
  <c r="M5" i="26"/>
  <c r="M6" i="26"/>
  <c r="M7" i="26"/>
  <c r="M8" i="26"/>
  <c r="M9" i="26"/>
  <c r="M10" i="26"/>
  <c r="M11" i="26"/>
  <c r="M12" i="26"/>
  <c r="M13" i="26"/>
  <c r="M3" i="26"/>
  <c r="L4" i="26"/>
  <c r="L5" i="26"/>
  <c r="L6" i="26"/>
  <c r="L7" i="26"/>
  <c r="L8" i="26"/>
  <c r="L9" i="26"/>
  <c r="L10" i="26"/>
  <c r="L11" i="26"/>
  <c r="L12" i="26"/>
  <c r="L13" i="26"/>
  <c r="L3" i="26"/>
  <c r="K31" i="25"/>
  <c r="K25" i="25"/>
  <c r="K26" i="25"/>
  <c r="K27" i="25"/>
  <c r="K28" i="25"/>
  <c r="K29" i="25"/>
  <c r="K30" i="25"/>
  <c r="K24" i="25"/>
  <c r="M4" i="25"/>
  <c r="M3" i="25"/>
  <c r="L4" i="25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3" i="25"/>
  <c r="H32" i="28"/>
  <c r="G24" i="18"/>
  <c r="G25" i="18"/>
  <c r="G26" i="18"/>
  <c r="G27" i="18"/>
  <c r="G28" i="18"/>
  <c r="G29" i="18"/>
  <c r="G30" i="18"/>
  <c r="F24" i="17"/>
  <c r="G24" i="17"/>
  <c r="F25" i="17"/>
  <c r="G25" i="17"/>
  <c r="F26" i="17"/>
  <c r="G26" i="17"/>
  <c r="F27" i="17"/>
  <c r="G27" i="17"/>
  <c r="F28" i="17"/>
  <c r="G28" i="17"/>
  <c r="F29" i="17"/>
  <c r="G29" i="17"/>
  <c r="F30" i="17"/>
  <c r="G30" i="17"/>
  <c r="F31" i="17"/>
  <c r="G31" i="17"/>
  <c r="F32" i="17"/>
  <c r="G32" i="17"/>
  <c r="F33" i="17"/>
  <c r="G33" i="17"/>
  <c r="F34" i="17"/>
  <c r="G34" i="17"/>
  <c r="F35" i="17"/>
  <c r="G35" i="17"/>
  <c r="G24" i="16"/>
  <c r="G25" i="16"/>
  <c r="G26" i="16"/>
  <c r="G27" i="16"/>
  <c r="G28" i="16"/>
  <c r="G29" i="16"/>
  <c r="G30" i="16"/>
  <c r="G24" i="15"/>
  <c r="G25" i="15"/>
  <c r="G26" i="15"/>
  <c r="G27" i="15"/>
  <c r="G28" i="15"/>
  <c r="G29" i="15"/>
  <c r="G30" i="15"/>
  <c r="G31" i="15"/>
  <c r="G32" i="15"/>
  <c r="G33" i="15"/>
  <c r="G34" i="15"/>
  <c r="G35" i="15"/>
  <c r="G24" i="14"/>
  <c r="G25" i="14"/>
  <c r="G26" i="14"/>
  <c r="G27" i="14"/>
  <c r="G28" i="14"/>
  <c r="G29" i="14"/>
  <c r="G30" i="14"/>
  <c r="D30" i="16"/>
  <c r="D24" i="25" l="1"/>
  <c r="D24" i="26"/>
  <c r="C24" i="26"/>
  <c r="D25" i="26"/>
  <c r="J25" i="16"/>
  <c r="J26" i="16"/>
  <c r="J27" i="16"/>
  <c r="J28" i="16"/>
  <c r="J29" i="16"/>
  <c r="J30" i="16"/>
  <c r="J24" i="16"/>
  <c r="J35" i="15"/>
  <c r="J25" i="15"/>
  <c r="J26" i="15"/>
  <c r="J27" i="15"/>
  <c r="J28" i="15"/>
  <c r="J29" i="15"/>
  <c r="J30" i="15"/>
  <c r="J31" i="15"/>
  <c r="J32" i="15"/>
  <c r="J33" i="15"/>
  <c r="J34" i="15"/>
  <c r="J24" i="15"/>
  <c r="J25" i="14"/>
  <c r="J26" i="14"/>
  <c r="J27" i="14"/>
  <c r="J28" i="14"/>
  <c r="J29" i="14"/>
  <c r="J30" i="14"/>
  <c r="J24" i="14"/>
  <c r="N56" i="31"/>
  <c r="N40" i="31"/>
  <c r="J41" i="31"/>
  <c r="I41" i="31"/>
  <c r="F41" i="31"/>
  <c r="E41" i="31"/>
  <c r="D41" i="31"/>
  <c r="C41" i="31"/>
  <c r="N54" i="31"/>
  <c r="G27" i="25"/>
  <c r="B24" i="18"/>
  <c r="N55" i="31" l="1"/>
  <c r="N57" i="31"/>
  <c r="N70" i="31"/>
  <c r="N7" i="31"/>
  <c r="N10" i="31"/>
  <c r="M70" i="31"/>
  <c r="N9" i="31"/>
  <c r="N11" i="31"/>
  <c r="N6" i="31"/>
  <c r="N8" i="31"/>
  <c r="N34" i="31"/>
  <c r="N39" i="31"/>
  <c r="N36" i="31"/>
  <c r="N38" i="31"/>
  <c r="N37" i="31"/>
  <c r="N35" i="31"/>
  <c r="N58" i="31"/>
  <c r="N69" i="31"/>
  <c r="N53" i="31"/>
  <c r="M63" i="31"/>
  <c r="P63" i="31" s="1"/>
  <c r="M68" i="31"/>
  <c r="P68" i="31" s="1"/>
  <c r="N63" i="31"/>
  <c r="N52" i="31"/>
  <c r="N66" i="31"/>
  <c r="M64" i="31"/>
  <c r="P64" i="31" s="1"/>
  <c r="N68" i="31"/>
  <c r="N67" i="31"/>
  <c r="M65" i="31"/>
  <c r="P65" i="31" s="1"/>
  <c r="N65" i="31"/>
  <c r="N64" i="31"/>
  <c r="M66" i="31"/>
  <c r="P66" i="31" s="1"/>
  <c r="N47" i="31"/>
  <c r="N50" i="31"/>
  <c r="M67" i="31"/>
  <c r="P67" i="31" s="1"/>
  <c r="N49" i="31"/>
  <c r="N51" i="31"/>
  <c r="M69" i="31"/>
  <c r="P69" i="31" s="1"/>
  <c r="N48" i="31"/>
  <c r="I24" i="25"/>
  <c r="J24" i="25"/>
  <c r="I25" i="25"/>
  <c r="J25" i="25"/>
  <c r="I26" i="25"/>
  <c r="J26" i="25"/>
  <c r="I27" i="25"/>
  <c r="J27" i="25"/>
  <c r="I28" i="25"/>
  <c r="J28" i="25"/>
  <c r="I29" i="25"/>
  <c r="J29" i="25"/>
  <c r="I30" i="25"/>
  <c r="J30" i="25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40" i="28"/>
  <c r="F39" i="28"/>
  <c r="F38" i="28"/>
  <c r="F3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F24" i="28"/>
  <c r="F40" i="27"/>
  <c r="F39" i="27"/>
  <c r="F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G31" i="25"/>
  <c r="G30" i="25"/>
  <c r="G29" i="25"/>
  <c r="G28" i="25"/>
  <c r="G26" i="25"/>
  <c r="G25" i="25"/>
  <c r="G24" i="25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30" i="27"/>
  <c r="G29" i="27"/>
  <c r="G28" i="27"/>
  <c r="G27" i="27"/>
  <c r="G26" i="27"/>
  <c r="G25" i="27"/>
  <c r="G24" i="27"/>
  <c r="N13" i="31" l="1"/>
  <c r="N12" i="31"/>
  <c r="I24" i="29"/>
  <c r="I25" i="29"/>
  <c r="I26" i="29"/>
  <c r="I27" i="29"/>
  <c r="I28" i="29"/>
  <c r="I29" i="29"/>
  <c r="I30" i="29"/>
  <c r="I31" i="29"/>
  <c r="I32" i="29"/>
  <c r="I33" i="29"/>
  <c r="I34" i="29"/>
  <c r="B24" i="29"/>
  <c r="C24" i="29"/>
  <c r="D24" i="29"/>
  <c r="E24" i="29"/>
  <c r="G24" i="29"/>
  <c r="B25" i="29"/>
  <c r="C25" i="29"/>
  <c r="D25" i="29"/>
  <c r="E25" i="29"/>
  <c r="G25" i="29"/>
  <c r="B26" i="29"/>
  <c r="C26" i="29"/>
  <c r="D26" i="29"/>
  <c r="E26" i="29"/>
  <c r="G26" i="29"/>
  <c r="B27" i="29"/>
  <c r="C27" i="29"/>
  <c r="D27" i="29"/>
  <c r="E27" i="29"/>
  <c r="G27" i="29"/>
  <c r="B28" i="29"/>
  <c r="C28" i="29"/>
  <c r="D28" i="29"/>
  <c r="E28" i="29"/>
  <c r="G28" i="29"/>
  <c r="B29" i="29"/>
  <c r="C29" i="29"/>
  <c r="D29" i="29"/>
  <c r="E29" i="29"/>
  <c r="G29" i="29"/>
  <c r="B30" i="29"/>
  <c r="C30" i="29"/>
  <c r="D30" i="29"/>
  <c r="E30" i="29"/>
  <c r="G30" i="29"/>
  <c r="B31" i="29"/>
  <c r="C31" i="29"/>
  <c r="D31" i="29"/>
  <c r="E31" i="29"/>
  <c r="G31" i="29"/>
  <c r="B32" i="29"/>
  <c r="C32" i="29"/>
  <c r="D32" i="29"/>
  <c r="E32" i="29"/>
  <c r="G32" i="29"/>
  <c r="B33" i="29"/>
  <c r="C33" i="29"/>
  <c r="D33" i="29"/>
  <c r="E33" i="29"/>
  <c r="G33" i="29"/>
  <c r="B34" i="29"/>
  <c r="C34" i="29"/>
  <c r="D34" i="29"/>
  <c r="E34" i="29"/>
  <c r="G34" i="29"/>
  <c r="C24" i="28"/>
  <c r="D24" i="28"/>
  <c r="E24" i="28"/>
  <c r="G24" i="28"/>
  <c r="H24" i="28"/>
  <c r="I24" i="28"/>
  <c r="J24" i="28"/>
  <c r="C25" i="28"/>
  <c r="D25" i="28"/>
  <c r="E25" i="28"/>
  <c r="G25" i="28"/>
  <c r="H25" i="28"/>
  <c r="I25" i="28"/>
  <c r="J25" i="28"/>
  <c r="C26" i="28"/>
  <c r="D26" i="28"/>
  <c r="E26" i="28"/>
  <c r="G26" i="28"/>
  <c r="H26" i="28"/>
  <c r="I26" i="28"/>
  <c r="J26" i="28"/>
  <c r="C27" i="28"/>
  <c r="D27" i="28"/>
  <c r="E27" i="28"/>
  <c r="G27" i="28"/>
  <c r="H27" i="28"/>
  <c r="I27" i="28"/>
  <c r="J27" i="28"/>
  <c r="C28" i="28"/>
  <c r="D28" i="28"/>
  <c r="E28" i="28"/>
  <c r="G28" i="28"/>
  <c r="H28" i="28"/>
  <c r="I28" i="28"/>
  <c r="J28" i="28"/>
  <c r="C29" i="28"/>
  <c r="D29" i="28"/>
  <c r="E29" i="28"/>
  <c r="G29" i="28"/>
  <c r="H29" i="28"/>
  <c r="I29" i="28"/>
  <c r="J29" i="28"/>
  <c r="C30" i="28"/>
  <c r="D30" i="28"/>
  <c r="E30" i="28"/>
  <c r="G30" i="28"/>
  <c r="H30" i="28"/>
  <c r="I30" i="28"/>
  <c r="J30" i="28"/>
  <c r="C31" i="28"/>
  <c r="D31" i="28"/>
  <c r="E31" i="28"/>
  <c r="G31" i="28"/>
  <c r="H31" i="28"/>
  <c r="I31" i="28"/>
  <c r="J31" i="28"/>
  <c r="C32" i="28"/>
  <c r="D32" i="28"/>
  <c r="E32" i="28"/>
  <c r="G32" i="28"/>
  <c r="I32" i="28"/>
  <c r="J32" i="28"/>
  <c r="C33" i="28"/>
  <c r="D33" i="28"/>
  <c r="E33" i="28"/>
  <c r="G33" i="28"/>
  <c r="H33" i="28"/>
  <c r="I33" i="28"/>
  <c r="J33" i="28"/>
  <c r="C34" i="28"/>
  <c r="D34" i="28"/>
  <c r="E34" i="28"/>
  <c r="G34" i="28"/>
  <c r="H34" i="28"/>
  <c r="I34" i="28"/>
  <c r="J34" i="28"/>
  <c r="C35" i="28"/>
  <c r="D35" i="28"/>
  <c r="E35" i="28"/>
  <c r="G35" i="28"/>
  <c r="H35" i="28"/>
  <c r="I35" i="28"/>
  <c r="J35" i="28"/>
  <c r="C36" i="28"/>
  <c r="D36" i="28"/>
  <c r="E36" i="28"/>
  <c r="G36" i="28"/>
  <c r="H36" i="28"/>
  <c r="I36" i="28"/>
  <c r="J36" i="28"/>
  <c r="C37" i="28"/>
  <c r="D37" i="28"/>
  <c r="E37" i="28"/>
  <c r="G37" i="28"/>
  <c r="H37" i="28"/>
  <c r="I37" i="28"/>
  <c r="J37" i="28"/>
  <c r="C38" i="28"/>
  <c r="D38" i="28"/>
  <c r="E38" i="28"/>
  <c r="G38" i="28"/>
  <c r="H38" i="28"/>
  <c r="I38" i="28"/>
  <c r="J38" i="28"/>
  <c r="C39" i="28"/>
  <c r="D39" i="28"/>
  <c r="E39" i="28"/>
  <c r="G39" i="28"/>
  <c r="H39" i="28"/>
  <c r="I39" i="28"/>
  <c r="J39" i="28"/>
  <c r="C40" i="28"/>
  <c r="D40" i="28"/>
  <c r="E40" i="28"/>
  <c r="G40" i="28"/>
  <c r="H40" i="28"/>
  <c r="I40" i="28"/>
  <c r="J40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C24" i="27"/>
  <c r="D24" i="27"/>
  <c r="H24" i="27"/>
  <c r="I24" i="27"/>
  <c r="J24" i="27"/>
  <c r="C25" i="27"/>
  <c r="D25" i="27"/>
  <c r="E25" i="27"/>
  <c r="H25" i="27"/>
  <c r="I25" i="27"/>
  <c r="J25" i="27"/>
  <c r="C26" i="27"/>
  <c r="D26" i="27"/>
  <c r="E26" i="27"/>
  <c r="H26" i="27"/>
  <c r="I26" i="27"/>
  <c r="J26" i="27"/>
  <c r="C27" i="27"/>
  <c r="D27" i="27"/>
  <c r="E27" i="27"/>
  <c r="H27" i="27"/>
  <c r="I27" i="27"/>
  <c r="J27" i="27"/>
  <c r="C28" i="27"/>
  <c r="D28" i="27"/>
  <c r="E28" i="27"/>
  <c r="H28" i="27"/>
  <c r="I28" i="27"/>
  <c r="J28" i="27"/>
  <c r="C29" i="27"/>
  <c r="D29" i="27"/>
  <c r="E29" i="27"/>
  <c r="H29" i="27"/>
  <c r="I29" i="27"/>
  <c r="J29" i="27"/>
  <c r="C30" i="27"/>
  <c r="D30" i="27"/>
  <c r="E30" i="27"/>
  <c r="H30" i="27"/>
  <c r="I30" i="27"/>
  <c r="J30" i="27"/>
  <c r="C31" i="27"/>
  <c r="D31" i="27"/>
  <c r="E31" i="27"/>
  <c r="G31" i="27"/>
  <c r="H31" i="27"/>
  <c r="I31" i="27"/>
  <c r="J31" i="27"/>
  <c r="C32" i="27"/>
  <c r="D32" i="27"/>
  <c r="E32" i="27"/>
  <c r="G32" i="27"/>
  <c r="H32" i="27"/>
  <c r="I32" i="27"/>
  <c r="J32" i="27"/>
  <c r="C33" i="27"/>
  <c r="D33" i="27"/>
  <c r="E33" i="27"/>
  <c r="G33" i="27"/>
  <c r="H33" i="27"/>
  <c r="I33" i="27"/>
  <c r="J33" i="27"/>
  <c r="C34" i="27"/>
  <c r="D34" i="27"/>
  <c r="E34" i="27"/>
  <c r="G34" i="27"/>
  <c r="H34" i="27"/>
  <c r="I34" i="27"/>
  <c r="J34" i="27"/>
  <c r="C35" i="27"/>
  <c r="D35" i="27"/>
  <c r="E35" i="27"/>
  <c r="G35" i="27"/>
  <c r="H35" i="27"/>
  <c r="I35" i="27"/>
  <c r="J35" i="27"/>
  <c r="C36" i="27"/>
  <c r="D36" i="27"/>
  <c r="E36" i="27"/>
  <c r="G36" i="27"/>
  <c r="H36" i="27"/>
  <c r="I36" i="27"/>
  <c r="J36" i="27"/>
  <c r="C37" i="27"/>
  <c r="D37" i="27"/>
  <c r="E37" i="27"/>
  <c r="G37" i="27"/>
  <c r="H37" i="27"/>
  <c r="I37" i="27"/>
  <c r="J37" i="27"/>
  <c r="C38" i="27"/>
  <c r="D38" i="27"/>
  <c r="E38" i="27"/>
  <c r="G38" i="27"/>
  <c r="H38" i="27"/>
  <c r="I38" i="27"/>
  <c r="J38" i="27"/>
  <c r="C39" i="27"/>
  <c r="D39" i="27"/>
  <c r="E39" i="27"/>
  <c r="G39" i="27"/>
  <c r="H39" i="27"/>
  <c r="I39" i="27"/>
  <c r="J39" i="27"/>
  <c r="C40" i="27"/>
  <c r="D40" i="27"/>
  <c r="E40" i="27"/>
  <c r="G40" i="27"/>
  <c r="H40" i="27"/>
  <c r="I40" i="27"/>
  <c r="J40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L76" i="27"/>
  <c r="M76" i="27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E24" i="26"/>
  <c r="H24" i="26"/>
  <c r="I24" i="26"/>
  <c r="J24" i="26"/>
  <c r="E25" i="26"/>
  <c r="H25" i="26"/>
  <c r="I25" i="26"/>
  <c r="J25" i="26"/>
  <c r="D26" i="26"/>
  <c r="E26" i="26"/>
  <c r="H26" i="26"/>
  <c r="I26" i="26"/>
  <c r="J26" i="26"/>
  <c r="D27" i="26"/>
  <c r="E27" i="26"/>
  <c r="H27" i="26"/>
  <c r="I27" i="26"/>
  <c r="J27" i="26"/>
  <c r="D28" i="26"/>
  <c r="E28" i="26"/>
  <c r="H28" i="26"/>
  <c r="I28" i="26"/>
  <c r="J28" i="26"/>
  <c r="D29" i="26"/>
  <c r="E29" i="26"/>
  <c r="H29" i="26"/>
  <c r="I29" i="26"/>
  <c r="J29" i="26"/>
  <c r="D30" i="26"/>
  <c r="E30" i="26"/>
  <c r="H30" i="26"/>
  <c r="I30" i="26"/>
  <c r="J30" i="26"/>
  <c r="D31" i="26"/>
  <c r="E31" i="26"/>
  <c r="H31" i="26"/>
  <c r="I31" i="26"/>
  <c r="J31" i="26"/>
  <c r="D32" i="26"/>
  <c r="E32" i="26"/>
  <c r="H32" i="26"/>
  <c r="I32" i="26"/>
  <c r="J32" i="26"/>
  <c r="D33" i="26"/>
  <c r="E33" i="26"/>
  <c r="H33" i="26"/>
  <c r="I33" i="26"/>
  <c r="J33" i="26"/>
  <c r="D34" i="26"/>
  <c r="E34" i="26"/>
  <c r="H34" i="26"/>
  <c r="I34" i="26"/>
  <c r="J34" i="26"/>
  <c r="D35" i="26"/>
  <c r="E35" i="26"/>
  <c r="H35" i="26"/>
  <c r="I35" i="26"/>
  <c r="J35" i="26"/>
  <c r="D36" i="26"/>
  <c r="E36" i="26"/>
  <c r="H36" i="26"/>
  <c r="I36" i="26"/>
  <c r="J36" i="26"/>
  <c r="D37" i="26"/>
  <c r="E37" i="26"/>
  <c r="G37" i="26"/>
  <c r="H37" i="26"/>
  <c r="I37" i="26"/>
  <c r="J37" i="26"/>
  <c r="D38" i="26"/>
  <c r="E38" i="26"/>
  <c r="G38" i="26"/>
  <c r="H38" i="26"/>
  <c r="I38" i="26"/>
  <c r="J38" i="26"/>
  <c r="D39" i="26"/>
  <c r="E39" i="26"/>
  <c r="G39" i="26"/>
  <c r="H39" i="26"/>
  <c r="I39" i="26"/>
  <c r="J39" i="26"/>
  <c r="D40" i="26"/>
  <c r="E40" i="26"/>
  <c r="G40" i="26"/>
  <c r="H40" i="26"/>
  <c r="I40" i="26"/>
  <c r="J40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H24" i="25"/>
  <c r="H25" i="25"/>
  <c r="H26" i="25"/>
  <c r="H27" i="25"/>
  <c r="H28" i="25"/>
  <c r="H29" i="25"/>
  <c r="H30" i="25"/>
  <c r="L100" i="29"/>
  <c r="K100" i="29"/>
  <c r="L99" i="29"/>
  <c r="K99" i="29"/>
  <c r="L98" i="29"/>
  <c r="K98" i="29"/>
  <c r="L97" i="29"/>
  <c r="K97" i="29"/>
  <c r="L96" i="29"/>
  <c r="K96" i="29"/>
  <c r="L95" i="29"/>
  <c r="K95" i="29"/>
  <c r="L94" i="29"/>
  <c r="K94" i="29"/>
  <c r="L93" i="29"/>
  <c r="K93" i="29"/>
  <c r="L92" i="29"/>
  <c r="K92" i="29"/>
  <c r="L91" i="29"/>
  <c r="K91" i="29"/>
  <c r="L90" i="29"/>
  <c r="K90" i="29"/>
  <c r="L89" i="29"/>
  <c r="K89" i="29"/>
  <c r="L88" i="29"/>
  <c r="K88" i="29"/>
  <c r="L87" i="29"/>
  <c r="K87" i="29"/>
  <c r="L86" i="29"/>
  <c r="K86" i="29"/>
  <c r="L85" i="29"/>
  <c r="K85" i="29"/>
  <c r="L80" i="29"/>
  <c r="K80" i="29"/>
  <c r="L79" i="29"/>
  <c r="K79" i="29"/>
  <c r="L78" i="29"/>
  <c r="K78" i="29"/>
  <c r="L77" i="29"/>
  <c r="K77" i="29"/>
  <c r="L76" i="29"/>
  <c r="K76" i="29"/>
  <c r="L75" i="29"/>
  <c r="K75" i="29"/>
  <c r="L74" i="29"/>
  <c r="K74" i="29"/>
  <c r="L73" i="29"/>
  <c r="K73" i="29"/>
  <c r="L72" i="29"/>
  <c r="K72" i="29"/>
  <c r="L71" i="29"/>
  <c r="K71" i="29"/>
  <c r="L70" i="29"/>
  <c r="K70" i="29"/>
  <c r="L69" i="29"/>
  <c r="K69" i="29"/>
  <c r="L68" i="29"/>
  <c r="K68" i="29"/>
  <c r="L67" i="29"/>
  <c r="K67" i="29"/>
  <c r="L66" i="29"/>
  <c r="K66" i="29"/>
  <c r="L65" i="29"/>
  <c r="K65" i="29"/>
  <c r="L60" i="29"/>
  <c r="K60" i="29"/>
  <c r="L59" i="29"/>
  <c r="K59" i="29"/>
  <c r="L58" i="29"/>
  <c r="K58" i="29"/>
  <c r="L57" i="29"/>
  <c r="K57" i="29"/>
  <c r="L56" i="29"/>
  <c r="K56" i="29"/>
  <c r="L55" i="29"/>
  <c r="K55" i="29"/>
  <c r="L54" i="29"/>
  <c r="K54" i="29"/>
  <c r="L53" i="29"/>
  <c r="K53" i="29"/>
  <c r="L52" i="29"/>
  <c r="K52" i="29"/>
  <c r="L51" i="29"/>
  <c r="K51" i="29"/>
  <c r="L50" i="29"/>
  <c r="K50" i="29"/>
  <c r="L49" i="29"/>
  <c r="K49" i="29"/>
  <c r="L48" i="29"/>
  <c r="K48" i="29"/>
  <c r="L47" i="29"/>
  <c r="K47" i="29"/>
  <c r="L46" i="29"/>
  <c r="K46" i="29"/>
  <c r="L45" i="29"/>
  <c r="K45" i="29"/>
  <c r="H34" i="29"/>
  <c r="H33" i="29"/>
  <c r="H32" i="29"/>
  <c r="H31" i="29"/>
  <c r="H30" i="29"/>
  <c r="H29" i="29"/>
  <c r="H28" i="29"/>
  <c r="H27" i="29"/>
  <c r="H26" i="29"/>
  <c r="H25" i="29"/>
  <c r="H24" i="29"/>
  <c r="K18" i="29"/>
  <c r="L18" i="29" s="1"/>
  <c r="K17" i="29"/>
  <c r="L17" i="29" s="1"/>
  <c r="K16" i="29"/>
  <c r="L16" i="29" s="1"/>
  <c r="K15" i="29"/>
  <c r="L15" i="29" s="1"/>
  <c r="K14" i="29"/>
  <c r="L14" i="29" s="1"/>
  <c r="K13" i="29"/>
  <c r="L13" i="29" s="1"/>
  <c r="K12" i="29"/>
  <c r="L12" i="29" s="1"/>
  <c r="K11" i="29"/>
  <c r="L11" i="29" s="1"/>
  <c r="K10" i="29"/>
  <c r="L10" i="29" s="1"/>
  <c r="K9" i="29"/>
  <c r="L9" i="29" s="1"/>
  <c r="K8" i="29"/>
  <c r="L8" i="29" s="1"/>
  <c r="K7" i="29"/>
  <c r="L7" i="29" s="1"/>
  <c r="K6" i="29"/>
  <c r="L6" i="29" s="1"/>
  <c r="K5" i="29"/>
  <c r="L5" i="29" s="1"/>
  <c r="K4" i="29"/>
  <c r="L4" i="29" s="1"/>
  <c r="K3" i="29"/>
  <c r="L3" i="29" s="1"/>
  <c r="M100" i="28"/>
  <c r="L100" i="28"/>
  <c r="M99" i="28"/>
  <c r="L99" i="28"/>
  <c r="M98" i="28"/>
  <c r="L98" i="28"/>
  <c r="M97" i="28"/>
  <c r="L97" i="28"/>
  <c r="M96" i="28"/>
  <c r="L96" i="28"/>
  <c r="M80" i="28"/>
  <c r="L80" i="28"/>
  <c r="M79" i="28"/>
  <c r="L79" i="28"/>
  <c r="M78" i="28"/>
  <c r="L78" i="28"/>
  <c r="M77" i="28"/>
  <c r="L77" i="28"/>
  <c r="M76" i="28"/>
  <c r="L76" i="28"/>
  <c r="M100" i="27"/>
  <c r="L100" i="27"/>
  <c r="M99" i="27"/>
  <c r="L99" i="27"/>
  <c r="M98" i="27"/>
  <c r="L98" i="27"/>
  <c r="M97" i="27"/>
  <c r="L97" i="27"/>
  <c r="M96" i="27"/>
  <c r="L96" i="27"/>
  <c r="M80" i="27"/>
  <c r="L80" i="27"/>
  <c r="M79" i="27"/>
  <c r="L79" i="27"/>
  <c r="M78" i="27"/>
  <c r="L78" i="27"/>
  <c r="M77" i="27"/>
  <c r="L77" i="27"/>
  <c r="M100" i="26"/>
  <c r="L100" i="26"/>
  <c r="M99" i="26"/>
  <c r="L99" i="26"/>
  <c r="M98" i="26"/>
  <c r="L98" i="26"/>
  <c r="M97" i="26"/>
  <c r="L97" i="26"/>
  <c r="M96" i="26"/>
  <c r="L96" i="26"/>
  <c r="M80" i="26"/>
  <c r="L80" i="26"/>
  <c r="M79" i="26"/>
  <c r="L79" i="26"/>
  <c r="M78" i="26"/>
  <c r="L78" i="26"/>
  <c r="M77" i="26"/>
  <c r="L77" i="26"/>
  <c r="M76" i="26"/>
  <c r="L76" i="26"/>
  <c r="L18" i="26"/>
  <c r="M18" i="26" s="1"/>
  <c r="L17" i="26"/>
  <c r="M17" i="26" s="1"/>
  <c r="L16" i="26"/>
  <c r="M16" i="26" s="1"/>
  <c r="L15" i="26"/>
  <c r="M15" i="26" s="1"/>
  <c r="L14" i="26"/>
  <c r="M14" i="26" s="1"/>
  <c r="I40" i="25"/>
  <c r="G40" i="25"/>
  <c r="F40" i="25"/>
  <c r="E40" i="25"/>
  <c r="D40" i="25"/>
  <c r="C40" i="25"/>
  <c r="B40" i="25"/>
  <c r="I39" i="25"/>
  <c r="G39" i="25"/>
  <c r="F39" i="25"/>
  <c r="E39" i="25"/>
  <c r="D39" i="25"/>
  <c r="C39" i="25"/>
  <c r="B39" i="25"/>
  <c r="I38" i="25"/>
  <c r="G38" i="25"/>
  <c r="F38" i="25"/>
  <c r="E38" i="25"/>
  <c r="D38" i="25"/>
  <c r="C38" i="25"/>
  <c r="B38" i="25"/>
  <c r="I37" i="25"/>
  <c r="G37" i="25"/>
  <c r="F37" i="25"/>
  <c r="E37" i="25"/>
  <c r="D37" i="25"/>
  <c r="C37" i="25"/>
  <c r="B37" i="25"/>
  <c r="I36" i="25"/>
  <c r="G36" i="25"/>
  <c r="F36" i="25"/>
  <c r="E36" i="25"/>
  <c r="D36" i="25"/>
  <c r="C36" i="25"/>
  <c r="B36" i="25"/>
  <c r="I35" i="25"/>
  <c r="G35" i="25"/>
  <c r="F35" i="25"/>
  <c r="E35" i="25"/>
  <c r="D35" i="25"/>
  <c r="C35" i="25"/>
  <c r="B35" i="25"/>
  <c r="I34" i="25"/>
  <c r="H34" i="25"/>
  <c r="G34" i="25"/>
  <c r="F34" i="25"/>
  <c r="E34" i="25"/>
  <c r="D34" i="25"/>
  <c r="C34" i="25"/>
  <c r="B34" i="25"/>
  <c r="I33" i="25"/>
  <c r="H33" i="25"/>
  <c r="G33" i="25"/>
  <c r="F33" i="25"/>
  <c r="E33" i="25"/>
  <c r="D33" i="25"/>
  <c r="C33" i="25"/>
  <c r="B33" i="25"/>
  <c r="I32" i="25"/>
  <c r="H32" i="25"/>
  <c r="G32" i="25"/>
  <c r="F32" i="25"/>
  <c r="E32" i="25"/>
  <c r="D32" i="25"/>
  <c r="C32" i="25"/>
  <c r="B32" i="25"/>
  <c r="I31" i="25"/>
  <c r="H31" i="25"/>
  <c r="F31" i="25"/>
  <c r="E31" i="25"/>
  <c r="D31" i="25"/>
  <c r="C31" i="25"/>
  <c r="B31" i="25"/>
  <c r="F30" i="25"/>
  <c r="E30" i="25"/>
  <c r="D30" i="25"/>
  <c r="C30" i="25"/>
  <c r="B30" i="25"/>
  <c r="F29" i="25"/>
  <c r="E29" i="25"/>
  <c r="D29" i="25"/>
  <c r="C29" i="25"/>
  <c r="B29" i="25"/>
  <c r="F28" i="25"/>
  <c r="E28" i="25"/>
  <c r="D28" i="25"/>
  <c r="C28" i="25"/>
  <c r="B28" i="25"/>
  <c r="F27" i="25"/>
  <c r="E27" i="25"/>
  <c r="D27" i="25"/>
  <c r="C27" i="25"/>
  <c r="B27" i="25"/>
  <c r="F26" i="25"/>
  <c r="E26" i="25"/>
  <c r="D26" i="25"/>
  <c r="C26" i="25"/>
  <c r="B26" i="25"/>
  <c r="F25" i="25"/>
  <c r="E25" i="25"/>
  <c r="D25" i="25"/>
  <c r="C25" i="25"/>
  <c r="B25" i="25"/>
  <c r="F24" i="25"/>
  <c r="E24" i="25"/>
  <c r="C24" i="25"/>
  <c r="B24" i="25"/>
  <c r="L18" i="25"/>
  <c r="M18" i="25" s="1"/>
  <c r="L17" i="25"/>
  <c r="M17" i="25" s="1"/>
  <c r="L16" i="25"/>
  <c r="M16" i="25" s="1"/>
  <c r="L15" i="25"/>
  <c r="M15" i="25" s="1"/>
  <c r="L14" i="25"/>
  <c r="M14" i="25" s="1"/>
  <c r="F14" i="30" l="1"/>
  <c r="N24" i="30"/>
  <c r="N23" i="30"/>
  <c r="N27" i="30"/>
  <c r="N25" i="30"/>
  <c r="N28" i="30"/>
  <c r="N26" i="30"/>
  <c r="N29" i="30"/>
  <c r="N30" i="30"/>
  <c r="N21" i="30"/>
  <c r="N22" i="30"/>
  <c r="N13" i="30"/>
  <c r="N20" i="30"/>
  <c r="N14" i="30"/>
  <c r="N12" i="30"/>
  <c r="N11" i="30"/>
  <c r="N10" i="30"/>
  <c r="N9" i="30"/>
  <c r="N8" i="30"/>
  <c r="N7" i="30"/>
  <c r="N6" i="30"/>
  <c r="N5" i="30"/>
  <c r="N4" i="30"/>
  <c r="F30" i="30"/>
  <c r="F24" i="30"/>
  <c r="F25" i="30"/>
  <c r="F27" i="30"/>
  <c r="F29" i="30"/>
  <c r="F26" i="30"/>
  <c r="F28" i="30"/>
  <c r="F16" i="30"/>
  <c r="F5" i="30"/>
  <c r="F10" i="30"/>
  <c r="F15" i="30"/>
  <c r="F17" i="30"/>
  <c r="F18" i="30"/>
  <c r="F19" i="30"/>
  <c r="F20" i="30"/>
  <c r="F8" i="30"/>
  <c r="F4" i="30"/>
  <c r="F7" i="30"/>
  <c r="F6" i="30"/>
  <c r="F9" i="30"/>
  <c r="L27" i="28"/>
  <c r="L23" i="30" s="1"/>
  <c r="M27" i="28"/>
  <c r="M23" i="30" s="1"/>
  <c r="M28" i="28"/>
  <c r="M24" i="30" s="1"/>
  <c r="L28" i="28"/>
  <c r="L24" i="30" s="1"/>
  <c r="L30" i="28"/>
  <c r="L26" i="30" s="1"/>
  <c r="M30" i="28"/>
  <c r="M26" i="30" s="1"/>
  <c r="L29" i="28"/>
  <c r="L25" i="30" s="1"/>
  <c r="M29" i="28"/>
  <c r="M25" i="30" s="1"/>
  <c r="L31" i="28"/>
  <c r="L27" i="30" s="1"/>
  <c r="M31" i="28"/>
  <c r="M27" i="30" s="1"/>
  <c r="L32" i="28"/>
  <c r="L28" i="30" s="1"/>
  <c r="M32" i="28"/>
  <c r="M28" i="30" s="1"/>
  <c r="L33" i="28"/>
  <c r="L29" i="30" s="1"/>
  <c r="M33" i="28"/>
  <c r="M29" i="30" s="1"/>
  <c r="M34" i="28"/>
  <c r="M30" i="30" s="1"/>
  <c r="L34" i="28"/>
  <c r="L30" i="30" s="1"/>
  <c r="L35" i="28"/>
  <c r="M35" i="28"/>
  <c r="L25" i="28"/>
  <c r="L21" i="30" s="1"/>
  <c r="M25" i="28"/>
  <c r="M21" i="30" s="1"/>
  <c r="L26" i="28"/>
  <c r="L22" i="30" s="1"/>
  <c r="M26" i="28"/>
  <c r="M22" i="30" s="1"/>
  <c r="M24" i="28"/>
  <c r="M20" i="30" s="1"/>
  <c r="L24" i="28"/>
  <c r="L20" i="30" s="1"/>
  <c r="L35" i="27"/>
  <c r="M35" i="27"/>
  <c r="M36" i="27"/>
  <c r="L36" i="27"/>
  <c r="L25" i="27"/>
  <c r="D15" i="30" s="1"/>
  <c r="M25" i="27"/>
  <c r="E15" i="30" s="1"/>
  <c r="L37" i="27"/>
  <c r="M37" i="27"/>
  <c r="L26" i="27"/>
  <c r="D16" i="30" s="1"/>
  <c r="M26" i="27"/>
  <c r="E16" i="30" s="1"/>
  <c r="L38" i="27"/>
  <c r="M38" i="27"/>
  <c r="L27" i="27"/>
  <c r="D17" i="30" s="1"/>
  <c r="M27" i="27"/>
  <c r="E17" i="30" s="1"/>
  <c r="L39" i="27"/>
  <c r="M39" i="27"/>
  <c r="L28" i="27"/>
  <c r="D18" i="30" s="1"/>
  <c r="M28" i="27"/>
  <c r="E18" i="30" s="1"/>
  <c r="L40" i="27"/>
  <c r="M40" i="27"/>
  <c r="L29" i="27"/>
  <c r="D19" i="30" s="1"/>
  <c r="M29" i="27"/>
  <c r="E19" i="30" s="1"/>
  <c r="L30" i="27"/>
  <c r="D20" i="30" s="1"/>
  <c r="M30" i="27"/>
  <c r="E20" i="30" s="1"/>
  <c r="L31" i="27"/>
  <c r="M31" i="27"/>
  <c r="L32" i="27"/>
  <c r="M32" i="27"/>
  <c r="L33" i="27"/>
  <c r="M33" i="27"/>
  <c r="L34" i="27"/>
  <c r="M34" i="27"/>
  <c r="M24" i="27"/>
  <c r="E14" i="30" s="1"/>
  <c r="L24" i="27"/>
  <c r="D14" i="30" s="1"/>
  <c r="L36" i="26"/>
  <c r="M36" i="26"/>
  <c r="L34" i="26"/>
  <c r="L14" i="30" s="1"/>
  <c r="M40" i="26"/>
  <c r="M39" i="26"/>
  <c r="M38" i="26"/>
  <c r="M37" i="26"/>
  <c r="L35" i="26"/>
  <c r="L40" i="26"/>
  <c r="L39" i="26"/>
  <c r="L38" i="26"/>
  <c r="L37" i="26"/>
  <c r="L30" i="25"/>
  <c r="D10" i="30" s="1"/>
  <c r="M30" i="25"/>
  <c r="E10" i="30" s="1"/>
  <c r="L32" i="25"/>
  <c r="M32" i="25"/>
  <c r="L35" i="25"/>
  <c r="M35" i="25"/>
  <c r="L28" i="25"/>
  <c r="D8" i="30" s="1"/>
  <c r="M28" i="25"/>
  <c r="E8" i="30" s="1"/>
  <c r="L37" i="25"/>
  <c r="M37" i="25"/>
  <c r="L31" i="25"/>
  <c r="M31" i="25"/>
  <c r="L34" i="25"/>
  <c r="M34" i="25"/>
  <c r="L36" i="25"/>
  <c r="M36" i="25"/>
  <c r="L39" i="25"/>
  <c r="M39" i="25"/>
  <c r="L27" i="25"/>
  <c r="D7" i="30" s="1"/>
  <c r="M27" i="25"/>
  <c r="E7" i="30" s="1"/>
  <c r="L38" i="25"/>
  <c r="M38" i="25"/>
  <c r="L26" i="25"/>
  <c r="M26" i="25"/>
  <c r="L29" i="25"/>
  <c r="D9" i="30" s="1"/>
  <c r="M29" i="25"/>
  <c r="E9" i="30" s="1"/>
  <c r="L33" i="25"/>
  <c r="M33" i="25"/>
  <c r="L25" i="25"/>
  <c r="M25" i="25"/>
  <c r="L40" i="25"/>
  <c r="M40" i="25"/>
  <c r="M24" i="25"/>
  <c r="L24" i="25"/>
  <c r="L33" i="26"/>
  <c r="L13" i="30" s="1"/>
  <c r="L32" i="26"/>
  <c r="L12" i="30" s="1"/>
  <c r="L31" i="26"/>
  <c r="L11" i="30" s="1"/>
  <c r="L30" i="26"/>
  <c r="L10" i="30" s="1"/>
  <c r="L29" i="26"/>
  <c r="L9" i="30" s="1"/>
  <c r="L28" i="26"/>
  <c r="L8" i="30" s="1"/>
  <c r="L27" i="26"/>
  <c r="L7" i="30" s="1"/>
  <c r="L26" i="26"/>
  <c r="L6" i="30" s="1"/>
  <c r="L25" i="26"/>
  <c r="L5" i="30" s="1"/>
  <c r="M24" i="26"/>
  <c r="M4" i="30" s="1"/>
  <c r="L24" i="26"/>
  <c r="L4" i="30" s="1"/>
  <c r="M34" i="26"/>
  <c r="M14" i="30" s="1"/>
  <c r="M33" i="26"/>
  <c r="M13" i="30" s="1"/>
  <c r="M32" i="26"/>
  <c r="M12" i="30" s="1"/>
  <c r="M31" i="26"/>
  <c r="M11" i="30" s="1"/>
  <c r="M29" i="26"/>
  <c r="M9" i="30" s="1"/>
  <c r="M28" i="26"/>
  <c r="M8" i="30" s="1"/>
  <c r="M35" i="26"/>
  <c r="M27" i="26"/>
  <c r="M7" i="30" s="1"/>
  <c r="M30" i="26"/>
  <c r="M10" i="30" s="1"/>
  <c r="M26" i="26"/>
  <c r="M6" i="30" s="1"/>
  <c r="M25" i="26"/>
  <c r="M5" i="30" s="1"/>
  <c r="L32" i="29"/>
  <c r="L25" i="29"/>
  <c r="E25" i="30" s="1"/>
  <c r="L39" i="29"/>
  <c r="K38" i="29"/>
  <c r="K29" i="29"/>
  <c r="D29" i="30" s="1"/>
  <c r="K26" i="29"/>
  <c r="D26" i="30" s="1"/>
  <c r="K24" i="29"/>
  <c r="D24" i="30" s="1"/>
  <c r="K34" i="29"/>
  <c r="L37" i="29"/>
  <c r="K32" i="29"/>
  <c r="L34" i="29"/>
  <c r="K35" i="29"/>
  <c r="K31" i="29"/>
  <c r="L33" i="29"/>
  <c r="K39" i="29"/>
  <c r="L38" i="29"/>
  <c r="L40" i="29"/>
  <c r="L29" i="29"/>
  <c r="E29" i="30" s="1"/>
  <c r="L30" i="29"/>
  <c r="E30" i="30" s="1"/>
  <c r="L27" i="29"/>
  <c r="E27" i="30" s="1"/>
  <c r="L36" i="29"/>
  <c r="K25" i="29"/>
  <c r="D25" i="30" s="1"/>
  <c r="L28" i="29"/>
  <c r="E28" i="30" s="1"/>
  <c r="K36" i="29"/>
  <c r="L31" i="29"/>
  <c r="L26" i="29"/>
  <c r="E26" i="30" s="1"/>
  <c r="K28" i="29"/>
  <c r="D28" i="30" s="1"/>
  <c r="L35" i="29"/>
  <c r="K30" i="29"/>
  <c r="D30" i="30" s="1"/>
  <c r="K37" i="29"/>
  <c r="K27" i="29"/>
  <c r="D27" i="30" s="1"/>
  <c r="L24" i="29"/>
  <c r="E24" i="30" s="1"/>
  <c r="K33" i="29"/>
  <c r="K40" i="29"/>
  <c r="M40" i="28"/>
  <c r="L39" i="28"/>
  <c r="M37" i="28"/>
  <c r="M39" i="28"/>
  <c r="M38" i="28"/>
  <c r="L38" i="28"/>
  <c r="M36" i="28"/>
  <c r="L37" i="28"/>
  <c r="L36" i="28"/>
  <c r="L40" i="28"/>
  <c r="E5" i="30" l="1"/>
  <c r="E6" i="30"/>
  <c r="D6" i="30"/>
  <c r="D5" i="30"/>
  <c r="E4" i="30"/>
  <c r="D4" i="30"/>
  <c r="L86" i="17"/>
  <c r="L87" i="17"/>
  <c r="L88" i="17"/>
  <c r="L89" i="17"/>
  <c r="L90" i="17"/>
  <c r="L91" i="17"/>
  <c r="L92" i="17"/>
  <c r="L93" i="17"/>
  <c r="L94" i="17"/>
  <c r="L95" i="17"/>
  <c r="L96" i="17"/>
  <c r="L97" i="17"/>
  <c r="L98" i="17"/>
  <c r="L99" i="17"/>
  <c r="L100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L85" i="17"/>
  <c r="K85" i="17"/>
  <c r="L66" i="17"/>
  <c r="L67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L65" i="17"/>
  <c r="K6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L45" i="17"/>
  <c r="K45" i="17"/>
  <c r="K4" i="17"/>
  <c r="K5" i="17"/>
  <c r="K6" i="17"/>
  <c r="K7" i="17"/>
  <c r="K8" i="17"/>
  <c r="K9" i="17"/>
  <c r="K10" i="17"/>
  <c r="K11" i="17"/>
  <c r="K12" i="17"/>
  <c r="K13" i="17"/>
  <c r="K14" i="17"/>
  <c r="L14" i="17" s="1"/>
  <c r="K15" i="17"/>
  <c r="L15" i="17" s="1"/>
  <c r="K16" i="17"/>
  <c r="L16" i="17" s="1"/>
  <c r="K17" i="17"/>
  <c r="L17" i="17" s="1"/>
  <c r="K18" i="17"/>
  <c r="L18" i="17" s="1"/>
  <c r="K3" i="17"/>
  <c r="L86" i="16"/>
  <c r="L87" i="16"/>
  <c r="L88" i="16"/>
  <c r="L89" i="16"/>
  <c r="L90" i="16"/>
  <c r="L91" i="16"/>
  <c r="L92" i="16"/>
  <c r="L93" i="16"/>
  <c r="L94" i="16"/>
  <c r="L95" i="16"/>
  <c r="L96" i="16"/>
  <c r="L97" i="16"/>
  <c r="L98" i="16"/>
  <c r="L99" i="16"/>
  <c r="L100" i="16"/>
  <c r="K86" i="16"/>
  <c r="K87" i="16"/>
  <c r="K88" i="16"/>
  <c r="K89" i="16"/>
  <c r="K90" i="16"/>
  <c r="K91" i="16"/>
  <c r="K92" i="16"/>
  <c r="K93" i="16"/>
  <c r="K94" i="16"/>
  <c r="K95" i="16"/>
  <c r="K96" i="16"/>
  <c r="K97" i="16"/>
  <c r="K98" i="16"/>
  <c r="K99" i="16"/>
  <c r="K100" i="16"/>
  <c r="L85" i="16"/>
  <c r="K85" i="16"/>
  <c r="L66" i="16"/>
  <c r="L67" i="16"/>
  <c r="L68" i="16"/>
  <c r="L69" i="16"/>
  <c r="L70" i="16"/>
  <c r="L71" i="16"/>
  <c r="L72" i="16"/>
  <c r="L73" i="16"/>
  <c r="L74" i="16"/>
  <c r="L75" i="16"/>
  <c r="L76" i="16"/>
  <c r="L77" i="16"/>
  <c r="L78" i="16"/>
  <c r="L79" i="16"/>
  <c r="L80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L65" i="16"/>
  <c r="K6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L45" i="16"/>
  <c r="K45" i="16"/>
  <c r="K18" i="16"/>
  <c r="L18" i="16" s="1"/>
  <c r="K4" i="16"/>
  <c r="K5" i="16"/>
  <c r="K6" i="16"/>
  <c r="K7" i="16"/>
  <c r="K8" i="16"/>
  <c r="K9" i="16"/>
  <c r="K10" i="16"/>
  <c r="K11" i="16"/>
  <c r="K12" i="16"/>
  <c r="K13" i="16"/>
  <c r="K14" i="16"/>
  <c r="L14" i="16" s="1"/>
  <c r="K15" i="16"/>
  <c r="L15" i="16" s="1"/>
  <c r="K16" i="16"/>
  <c r="L16" i="16" s="1"/>
  <c r="K17" i="16"/>
  <c r="L17" i="16" s="1"/>
  <c r="K3" i="16"/>
  <c r="L86" i="15"/>
  <c r="L87" i="15"/>
  <c r="L88" i="15"/>
  <c r="L89" i="15"/>
  <c r="L90" i="15"/>
  <c r="L91" i="15"/>
  <c r="L92" i="15"/>
  <c r="L93" i="15"/>
  <c r="L94" i="15"/>
  <c r="L95" i="15"/>
  <c r="L96" i="15"/>
  <c r="L97" i="15"/>
  <c r="L98" i="15"/>
  <c r="L99" i="15"/>
  <c r="L100" i="15"/>
  <c r="K100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L85" i="15"/>
  <c r="K85" i="15"/>
  <c r="L66" i="15"/>
  <c r="L67" i="15"/>
  <c r="L68" i="15"/>
  <c r="L69" i="15"/>
  <c r="L70" i="15"/>
  <c r="L71" i="15"/>
  <c r="L72" i="15"/>
  <c r="L73" i="15"/>
  <c r="L74" i="15"/>
  <c r="L75" i="15"/>
  <c r="L76" i="15"/>
  <c r="L77" i="15"/>
  <c r="L78" i="15"/>
  <c r="L79" i="15"/>
  <c r="L80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L65" i="15"/>
  <c r="K65" i="15"/>
  <c r="L46" i="15"/>
  <c r="L47" i="15"/>
  <c r="L48" i="15"/>
  <c r="L49" i="15"/>
  <c r="L50" i="15"/>
  <c r="L51" i="15"/>
  <c r="L52" i="15"/>
  <c r="L53" i="15"/>
  <c r="L54" i="15"/>
  <c r="L55" i="15"/>
  <c r="L56" i="15"/>
  <c r="L57" i="15"/>
  <c r="L58" i="15"/>
  <c r="L59" i="15"/>
  <c r="L60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L45" i="15"/>
  <c r="K45" i="15"/>
  <c r="K4" i="15"/>
  <c r="K5" i="15"/>
  <c r="K6" i="15"/>
  <c r="K7" i="15"/>
  <c r="K8" i="15"/>
  <c r="K9" i="15"/>
  <c r="K10" i="15"/>
  <c r="K11" i="15"/>
  <c r="K12" i="15"/>
  <c r="K13" i="15"/>
  <c r="K14" i="15"/>
  <c r="L14" i="15" s="1"/>
  <c r="K15" i="15"/>
  <c r="L15" i="15" s="1"/>
  <c r="K16" i="15"/>
  <c r="L16" i="15" s="1"/>
  <c r="K17" i="15"/>
  <c r="L17" i="15" s="1"/>
  <c r="K18" i="15"/>
  <c r="L18" i="15" s="1"/>
  <c r="K3" i="15"/>
  <c r="L86" i="14"/>
  <c r="L87" i="14"/>
  <c r="L88" i="14"/>
  <c r="L89" i="14"/>
  <c r="L90" i="14"/>
  <c r="L91" i="14"/>
  <c r="L92" i="14"/>
  <c r="L93" i="14"/>
  <c r="L94" i="14"/>
  <c r="L95" i="14"/>
  <c r="L96" i="14"/>
  <c r="L97" i="14"/>
  <c r="L98" i="14"/>
  <c r="L99" i="14"/>
  <c r="L100" i="14"/>
  <c r="L85" i="14"/>
  <c r="K86" i="14"/>
  <c r="K87" i="14"/>
  <c r="K88" i="14"/>
  <c r="K89" i="14"/>
  <c r="K90" i="14"/>
  <c r="K91" i="14"/>
  <c r="K92" i="14"/>
  <c r="K93" i="14"/>
  <c r="K94" i="14"/>
  <c r="K95" i="14"/>
  <c r="K96" i="14"/>
  <c r="K97" i="14"/>
  <c r="K98" i="14"/>
  <c r="K99" i="14"/>
  <c r="K100" i="14"/>
  <c r="K85" i="14"/>
  <c r="L66" i="14"/>
  <c r="L67" i="14"/>
  <c r="L68" i="14"/>
  <c r="L69" i="14"/>
  <c r="L70" i="14"/>
  <c r="L71" i="14"/>
  <c r="L72" i="14"/>
  <c r="L73" i="14"/>
  <c r="L74" i="14"/>
  <c r="L75" i="14"/>
  <c r="L76" i="14"/>
  <c r="L77" i="14"/>
  <c r="L78" i="14"/>
  <c r="L79" i="14"/>
  <c r="L80" i="14"/>
  <c r="L65" i="14"/>
  <c r="K66" i="14"/>
  <c r="K67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6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45" i="14"/>
  <c r="K6" i="14"/>
  <c r="K7" i="14"/>
  <c r="K8" i="14"/>
  <c r="K9" i="14"/>
  <c r="K10" i="14"/>
  <c r="K11" i="14"/>
  <c r="K12" i="14"/>
  <c r="K13" i="14"/>
  <c r="K14" i="14"/>
  <c r="L14" i="14" s="1"/>
  <c r="K15" i="14"/>
  <c r="L15" i="14" s="1"/>
  <c r="K16" i="14"/>
  <c r="L16" i="14" s="1"/>
  <c r="K17" i="14"/>
  <c r="L17" i="14" s="1"/>
  <c r="K18" i="14"/>
  <c r="L18" i="14" s="1"/>
  <c r="K4" i="14"/>
  <c r="K5" i="14"/>
  <c r="K3" i="14"/>
  <c r="L4" i="17" l="1"/>
  <c r="L3" i="17"/>
  <c r="L7" i="17"/>
  <c r="L6" i="17"/>
  <c r="L5" i="17"/>
  <c r="L13" i="17"/>
  <c r="L12" i="17"/>
  <c r="L8" i="17"/>
  <c r="L11" i="17"/>
  <c r="L10" i="17"/>
  <c r="L9" i="17"/>
  <c r="L10" i="16"/>
  <c r="L7" i="16"/>
  <c r="L8" i="16"/>
  <c r="L4" i="16"/>
  <c r="L3" i="16"/>
  <c r="L9" i="16"/>
  <c r="L6" i="16"/>
  <c r="L5" i="16"/>
  <c r="L13" i="16"/>
  <c r="L12" i="16"/>
  <c r="L11" i="16"/>
  <c r="L13" i="15"/>
  <c r="L12" i="15"/>
  <c r="L11" i="15"/>
  <c r="L10" i="15"/>
  <c r="L9" i="15"/>
  <c r="L8" i="15"/>
  <c r="L6" i="15"/>
  <c r="L5" i="15"/>
  <c r="L4" i="15"/>
  <c r="L7" i="15"/>
  <c r="L3" i="15"/>
  <c r="L7" i="14"/>
  <c r="L12" i="14"/>
  <c r="L3" i="14"/>
  <c r="L10" i="14"/>
  <c r="L6" i="14"/>
  <c r="L11" i="14"/>
  <c r="L9" i="14"/>
  <c r="L5" i="14"/>
  <c r="L4" i="14"/>
  <c r="L13" i="14"/>
  <c r="L8" i="14"/>
  <c r="F24" i="18"/>
  <c r="F25" i="18"/>
  <c r="F26" i="18"/>
  <c r="F27" i="18"/>
  <c r="F28" i="18"/>
  <c r="F29" i="18"/>
  <c r="F30" i="18"/>
  <c r="F31" i="18"/>
  <c r="F32" i="18"/>
  <c r="C30" i="16"/>
  <c r="C31" i="16"/>
  <c r="C32" i="16"/>
  <c r="H34" i="18" l="1"/>
  <c r="H33" i="18"/>
  <c r="H32" i="18"/>
  <c r="H31" i="18"/>
  <c r="H30" i="18"/>
  <c r="H29" i="18"/>
  <c r="H28" i="18"/>
  <c r="H27" i="18"/>
  <c r="H26" i="18"/>
  <c r="H25" i="18"/>
  <c r="H24" i="18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35" i="16"/>
  <c r="H34" i="16"/>
  <c r="H33" i="16"/>
  <c r="H32" i="16"/>
  <c r="H31" i="16"/>
  <c r="H30" i="16"/>
  <c r="H29" i="16"/>
  <c r="H28" i="16"/>
  <c r="H27" i="16"/>
  <c r="H26" i="16"/>
  <c r="H25" i="16"/>
  <c r="H24" i="16"/>
  <c r="H24" i="15"/>
  <c r="H25" i="15"/>
  <c r="H26" i="15"/>
  <c r="H27" i="15"/>
  <c r="H28" i="15"/>
  <c r="H29" i="15"/>
  <c r="H30" i="15"/>
  <c r="H31" i="15"/>
  <c r="H32" i="15"/>
  <c r="H33" i="15"/>
  <c r="H34" i="15"/>
  <c r="H25" i="14"/>
  <c r="I25" i="14"/>
  <c r="H26" i="14"/>
  <c r="I26" i="14"/>
  <c r="H27" i="14"/>
  <c r="I27" i="14"/>
  <c r="H28" i="14"/>
  <c r="I28" i="14"/>
  <c r="H29" i="14"/>
  <c r="I29" i="14"/>
  <c r="H30" i="14"/>
  <c r="I30" i="14"/>
  <c r="G31" i="14"/>
  <c r="H31" i="14"/>
  <c r="I31" i="14"/>
  <c r="G32" i="14"/>
  <c r="H32" i="14"/>
  <c r="I32" i="14"/>
  <c r="G33" i="14"/>
  <c r="H33" i="14"/>
  <c r="I33" i="14"/>
  <c r="G34" i="14"/>
  <c r="H34" i="14"/>
  <c r="I34" i="14"/>
  <c r="H24" i="14"/>
  <c r="I24" i="14"/>
  <c r="L100" i="18" l="1"/>
  <c r="K100" i="18"/>
  <c r="L99" i="18"/>
  <c r="K99" i="18"/>
  <c r="L98" i="18"/>
  <c r="K98" i="18"/>
  <c r="L97" i="18"/>
  <c r="K97" i="18"/>
  <c r="L96" i="18"/>
  <c r="K96" i="18"/>
  <c r="L95" i="18"/>
  <c r="K95" i="18"/>
  <c r="L94" i="18"/>
  <c r="K94" i="18"/>
  <c r="L93" i="18"/>
  <c r="K93" i="18"/>
  <c r="L92" i="18"/>
  <c r="K92" i="18"/>
  <c r="L91" i="18"/>
  <c r="K91" i="18"/>
  <c r="L90" i="18"/>
  <c r="K90" i="18"/>
  <c r="L89" i="18"/>
  <c r="K89" i="18"/>
  <c r="L88" i="18"/>
  <c r="K88" i="18"/>
  <c r="L87" i="18"/>
  <c r="K87" i="18"/>
  <c r="L86" i="18"/>
  <c r="K86" i="18"/>
  <c r="L85" i="18"/>
  <c r="K85" i="18"/>
  <c r="L80" i="18"/>
  <c r="K80" i="18"/>
  <c r="L79" i="18"/>
  <c r="K79" i="18"/>
  <c r="L78" i="18"/>
  <c r="K78" i="18"/>
  <c r="L77" i="18"/>
  <c r="K77" i="18"/>
  <c r="L76" i="18"/>
  <c r="K76" i="18"/>
  <c r="L75" i="18"/>
  <c r="K75" i="18"/>
  <c r="L74" i="18"/>
  <c r="K74" i="18"/>
  <c r="L73" i="18"/>
  <c r="K73" i="18"/>
  <c r="L72" i="18"/>
  <c r="K72" i="18"/>
  <c r="L71" i="18"/>
  <c r="K71" i="18"/>
  <c r="L70" i="18"/>
  <c r="K70" i="18"/>
  <c r="L69" i="18"/>
  <c r="K69" i="18"/>
  <c r="L68" i="18"/>
  <c r="K68" i="18"/>
  <c r="L67" i="18"/>
  <c r="K67" i="18"/>
  <c r="L66" i="18"/>
  <c r="K66" i="18"/>
  <c r="L65" i="18"/>
  <c r="K65" i="18"/>
  <c r="L60" i="18"/>
  <c r="K60" i="18"/>
  <c r="L59" i="18"/>
  <c r="K59" i="18"/>
  <c r="L58" i="18"/>
  <c r="K58" i="18"/>
  <c r="L57" i="18"/>
  <c r="K57" i="18"/>
  <c r="L56" i="18"/>
  <c r="K56" i="18"/>
  <c r="L55" i="18"/>
  <c r="K55" i="18"/>
  <c r="L54" i="18"/>
  <c r="K54" i="18"/>
  <c r="L53" i="18"/>
  <c r="K53" i="18"/>
  <c r="L52" i="18"/>
  <c r="K52" i="18"/>
  <c r="L51" i="18"/>
  <c r="K51" i="18"/>
  <c r="L50" i="18"/>
  <c r="K50" i="18"/>
  <c r="L49" i="18"/>
  <c r="K49" i="18"/>
  <c r="L48" i="18"/>
  <c r="K48" i="18"/>
  <c r="L47" i="18"/>
  <c r="K47" i="18"/>
  <c r="L46" i="18"/>
  <c r="K46" i="18"/>
  <c r="L45" i="18"/>
  <c r="K45" i="18"/>
  <c r="D25" i="16" l="1"/>
  <c r="D24" i="16"/>
  <c r="E25" i="16"/>
  <c r="E24" i="16"/>
  <c r="I40" i="18" l="1"/>
  <c r="G40" i="18"/>
  <c r="F40" i="18"/>
  <c r="E40" i="18"/>
  <c r="D40" i="18"/>
  <c r="C40" i="18"/>
  <c r="B40" i="18"/>
  <c r="I39" i="18"/>
  <c r="G39" i="18"/>
  <c r="F39" i="18"/>
  <c r="E39" i="18"/>
  <c r="D39" i="18"/>
  <c r="C39" i="18"/>
  <c r="B39" i="18"/>
  <c r="I38" i="18"/>
  <c r="G38" i="18"/>
  <c r="F38" i="18"/>
  <c r="E38" i="18"/>
  <c r="D38" i="18"/>
  <c r="C38" i="18"/>
  <c r="B38" i="18"/>
  <c r="I37" i="18"/>
  <c r="G37" i="18"/>
  <c r="F37" i="18"/>
  <c r="E37" i="18"/>
  <c r="D37" i="18"/>
  <c r="C37" i="18"/>
  <c r="B37" i="18"/>
  <c r="I36" i="18"/>
  <c r="G36" i="18"/>
  <c r="F36" i="18"/>
  <c r="E36" i="18"/>
  <c r="D36" i="18"/>
  <c r="C36" i="18"/>
  <c r="B36" i="18"/>
  <c r="I35" i="18"/>
  <c r="G35" i="18"/>
  <c r="F35" i="18"/>
  <c r="E35" i="18"/>
  <c r="D35" i="18"/>
  <c r="C35" i="18"/>
  <c r="B35" i="18"/>
  <c r="I34" i="18"/>
  <c r="G34" i="18"/>
  <c r="F34" i="18"/>
  <c r="E34" i="18"/>
  <c r="D34" i="18"/>
  <c r="C34" i="18"/>
  <c r="B34" i="18"/>
  <c r="I33" i="18"/>
  <c r="F33" i="18"/>
  <c r="E33" i="18"/>
  <c r="D33" i="18"/>
  <c r="C33" i="18"/>
  <c r="B33" i="18"/>
  <c r="I32" i="18"/>
  <c r="E32" i="18"/>
  <c r="D32" i="18"/>
  <c r="C32" i="18"/>
  <c r="B32" i="18"/>
  <c r="I31" i="18"/>
  <c r="E31" i="18"/>
  <c r="D31" i="18"/>
  <c r="C31" i="18"/>
  <c r="B31" i="18"/>
  <c r="I30" i="18"/>
  <c r="E30" i="18"/>
  <c r="D30" i="18"/>
  <c r="C30" i="18"/>
  <c r="B30" i="18"/>
  <c r="I29" i="18"/>
  <c r="E29" i="18"/>
  <c r="D29" i="18"/>
  <c r="C29" i="18"/>
  <c r="B29" i="18"/>
  <c r="I28" i="18"/>
  <c r="E28" i="18"/>
  <c r="D28" i="18"/>
  <c r="C28" i="18"/>
  <c r="B28" i="18"/>
  <c r="I27" i="18"/>
  <c r="E27" i="18"/>
  <c r="D27" i="18"/>
  <c r="C27" i="18"/>
  <c r="B27" i="18"/>
  <c r="I26" i="18"/>
  <c r="E26" i="18"/>
  <c r="D26" i="18"/>
  <c r="C26" i="18"/>
  <c r="B26" i="18"/>
  <c r="I25" i="18"/>
  <c r="E25" i="18"/>
  <c r="D25" i="18"/>
  <c r="C25" i="18"/>
  <c r="B25" i="18"/>
  <c r="I24" i="18"/>
  <c r="E24" i="18"/>
  <c r="D24" i="18"/>
  <c r="C24" i="18"/>
  <c r="K18" i="18"/>
  <c r="L18" i="18" s="1"/>
  <c r="K17" i="18"/>
  <c r="L17" i="18" s="1"/>
  <c r="K16" i="18"/>
  <c r="L16" i="18" s="1"/>
  <c r="K15" i="18"/>
  <c r="L15" i="18" s="1"/>
  <c r="K14" i="18"/>
  <c r="L14" i="18" s="1"/>
  <c r="K13" i="18"/>
  <c r="K12" i="18"/>
  <c r="K11" i="18"/>
  <c r="M11" i="18" s="1"/>
  <c r="K10" i="18"/>
  <c r="M10" i="18" s="1"/>
  <c r="K9" i="18"/>
  <c r="K8" i="18"/>
  <c r="M8" i="18" s="1"/>
  <c r="K7" i="18"/>
  <c r="M7" i="18" s="1"/>
  <c r="K6" i="18"/>
  <c r="M6" i="18" s="1"/>
  <c r="K5" i="18"/>
  <c r="M5" i="18" s="1"/>
  <c r="K4" i="18"/>
  <c r="M4" i="18" s="1"/>
  <c r="K3" i="18"/>
  <c r="M3" i="18" s="1"/>
  <c r="I40" i="17"/>
  <c r="G40" i="17"/>
  <c r="F40" i="17"/>
  <c r="E40" i="17"/>
  <c r="D40" i="17"/>
  <c r="C40" i="17"/>
  <c r="B40" i="17"/>
  <c r="I39" i="17"/>
  <c r="G39" i="17"/>
  <c r="F39" i="17"/>
  <c r="E39" i="17"/>
  <c r="D39" i="17"/>
  <c r="C39" i="17"/>
  <c r="B39" i="17"/>
  <c r="I38" i="17"/>
  <c r="G38" i="17"/>
  <c r="F38" i="17"/>
  <c r="E38" i="17"/>
  <c r="D38" i="17"/>
  <c r="C38" i="17"/>
  <c r="B38" i="17"/>
  <c r="I37" i="17"/>
  <c r="G37" i="17"/>
  <c r="F37" i="17"/>
  <c r="E37" i="17"/>
  <c r="D37" i="17"/>
  <c r="C37" i="17"/>
  <c r="B37" i="17"/>
  <c r="I36" i="17"/>
  <c r="G36" i="17"/>
  <c r="F36" i="17"/>
  <c r="E36" i="17"/>
  <c r="D36" i="17"/>
  <c r="C36" i="17"/>
  <c r="B36" i="17"/>
  <c r="I35" i="17"/>
  <c r="E35" i="17"/>
  <c r="D35" i="17"/>
  <c r="C35" i="17"/>
  <c r="B35" i="17"/>
  <c r="I34" i="17"/>
  <c r="E34" i="17"/>
  <c r="D34" i="17"/>
  <c r="C34" i="17"/>
  <c r="B34" i="17"/>
  <c r="I33" i="17"/>
  <c r="E33" i="17"/>
  <c r="D33" i="17"/>
  <c r="C33" i="17"/>
  <c r="B33" i="17"/>
  <c r="I32" i="17"/>
  <c r="E32" i="17"/>
  <c r="D32" i="17"/>
  <c r="C32" i="17"/>
  <c r="B32" i="17"/>
  <c r="I31" i="17"/>
  <c r="E31" i="17"/>
  <c r="D31" i="17"/>
  <c r="C31" i="17"/>
  <c r="B31" i="17"/>
  <c r="I30" i="17"/>
  <c r="E30" i="17"/>
  <c r="D30" i="17"/>
  <c r="C30" i="17"/>
  <c r="B30" i="17"/>
  <c r="I29" i="17"/>
  <c r="E29" i="17"/>
  <c r="D29" i="17"/>
  <c r="C29" i="17"/>
  <c r="B29" i="17"/>
  <c r="I28" i="17"/>
  <c r="E28" i="17"/>
  <c r="D28" i="17"/>
  <c r="C28" i="17"/>
  <c r="B28" i="17"/>
  <c r="I27" i="17"/>
  <c r="E27" i="17"/>
  <c r="D27" i="17"/>
  <c r="C27" i="17"/>
  <c r="B27" i="17"/>
  <c r="I26" i="17"/>
  <c r="E26" i="17"/>
  <c r="D26" i="17"/>
  <c r="C26" i="17"/>
  <c r="B26" i="17"/>
  <c r="I25" i="17"/>
  <c r="E25" i="17"/>
  <c r="D25" i="17"/>
  <c r="C25" i="17"/>
  <c r="B25" i="17"/>
  <c r="I24" i="17"/>
  <c r="E24" i="17"/>
  <c r="D24" i="17"/>
  <c r="C24" i="17"/>
  <c r="B24" i="17"/>
  <c r="I40" i="16"/>
  <c r="G40" i="16"/>
  <c r="F40" i="16"/>
  <c r="E40" i="16"/>
  <c r="D40" i="16"/>
  <c r="C40" i="16"/>
  <c r="B40" i="16"/>
  <c r="I39" i="16"/>
  <c r="G39" i="16"/>
  <c r="F39" i="16"/>
  <c r="E39" i="16"/>
  <c r="D39" i="16"/>
  <c r="C39" i="16"/>
  <c r="B39" i="16"/>
  <c r="I38" i="16"/>
  <c r="G38" i="16"/>
  <c r="F38" i="16"/>
  <c r="E38" i="16"/>
  <c r="D38" i="16"/>
  <c r="C38" i="16"/>
  <c r="B38" i="16"/>
  <c r="I37" i="16"/>
  <c r="G37" i="16"/>
  <c r="F37" i="16"/>
  <c r="E37" i="16"/>
  <c r="D37" i="16"/>
  <c r="C37" i="16"/>
  <c r="B37" i="16"/>
  <c r="I36" i="16"/>
  <c r="G36" i="16"/>
  <c r="F36" i="16"/>
  <c r="E36" i="16"/>
  <c r="D36" i="16"/>
  <c r="C36" i="16"/>
  <c r="B36" i="16"/>
  <c r="I35" i="16"/>
  <c r="G35" i="16"/>
  <c r="F35" i="16"/>
  <c r="E35" i="16"/>
  <c r="D35" i="16"/>
  <c r="C35" i="16"/>
  <c r="B35" i="16"/>
  <c r="I34" i="16"/>
  <c r="G34" i="16"/>
  <c r="F34" i="16"/>
  <c r="E34" i="16"/>
  <c r="D34" i="16"/>
  <c r="C34" i="16"/>
  <c r="B34" i="16"/>
  <c r="I33" i="16"/>
  <c r="G33" i="16"/>
  <c r="F33" i="16"/>
  <c r="E33" i="16"/>
  <c r="D33" i="16"/>
  <c r="C33" i="16"/>
  <c r="B33" i="16"/>
  <c r="I32" i="16"/>
  <c r="G32" i="16"/>
  <c r="F32" i="16"/>
  <c r="E32" i="16"/>
  <c r="D32" i="16"/>
  <c r="B32" i="16"/>
  <c r="I31" i="16"/>
  <c r="G31" i="16"/>
  <c r="F31" i="16"/>
  <c r="E31" i="16"/>
  <c r="D31" i="16"/>
  <c r="B31" i="16"/>
  <c r="I30" i="16"/>
  <c r="F30" i="16"/>
  <c r="E30" i="16"/>
  <c r="B30" i="16"/>
  <c r="I29" i="16"/>
  <c r="F29" i="16"/>
  <c r="E29" i="16"/>
  <c r="D29" i="16"/>
  <c r="C29" i="16"/>
  <c r="B29" i="16"/>
  <c r="I28" i="16"/>
  <c r="F28" i="16"/>
  <c r="E28" i="16"/>
  <c r="D28" i="16"/>
  <c r="C28" i="16"/>
  <c r="B28" i="16"/>
  <c r="I27" i="16"/>
  <c r="F27" i="16"/>
  <c r="E27" i="16"/>
  <c r="D27" i="16"/>
  <c r="C27" i="16"/>
  <c r="B27" i="16"/>
  <c r="I26" i="16"/>
  <c r="F26" i="16"/>
  <c r="E26" i="16"/>
  <c r="D26" i="16"/>
  <c r="C26" i="16"/>
  <c r="B26" i="16"/>
  <c r="I25" i="16"/>
  <c r="F25" i="16"/>
  <c r="C25" i="16"/>
  <c r="B25" i="16"/>
  <c r="I24" i="16"/>
  <c r="F24" i="16"/>
  <c r="C24" i="16"/>
  <c r="B24" i="16"/>
  <c r="I40" i="15"/>
  <c r="G40" i="15"/>
  <c r="F40" i="15"/>
  <c r="E40" i="15"/>
  <c r="D40" i="15"/>
  <c r="C40" i="15"/>
  <c r="B40" i="15"/>
  <c r="I39" i="15"/>
  <c r="G39" i="15"/>
  <c r="F39" i="15"/>
  <c r="E39" i="15"/>
  <c r="D39" i="15"/>
  <c r="C39" i="15"/>
  <c r="B39" i="15"/>
  <c r="I38" i="15"/>
  <c r="G38" i="15"/>
  <c r="F38" i="15"/>
  <c r="E38" i="15"/>
  <c r="D38" i="15"/>
  <c r="C38" i="15"/>
  <c r="B38" i="15"/>
  <c r="I37" i="15"/>
  <c r="G37" i="15"/>
  <c r="F37" i="15"/>
  <c r="E37" i="15"/>
  <c r="D37" i="15"/>
  <c r="C37" i="15"/>
  <c r="B37" i="15"/>
  <c r="I36" i="15"/>
  <c r="G36" i="15"/>
  <c r="F36" i="15"/>
  <c r="E36" i="15"/>
  <c r="D36" i="15"/>
  <c r="C36" i="15"/>
  <c r="B36" i="15"/>
  <c r="I35" i="15"/>
  <c r="F35" i="15"/>
  <c r="E35" i="15"/>
  <c r="D35" i="15"/>
  <c r="C35" i="15"/>
  <c r="B35" i="15"/>
  <c r="I34" i="15"/>
  <c r="F34" i="15"/>
  <c r="E34" i="15"/>
  <c r="D34" i="15"/>
  <c r="C34" i="15"/>
  <c r="B34" i="15"/>
  <c r="I33" i="15"/>
  <c r="F33" i="15"/>
  <c r="E33" i="15"/>
  <c r="D33" i="15"/>
  <c r="C33" i="15"/>
  <c r="B33" i="15"/>
  <c r="I32" i="15"/>
  <c r="F32" i="15"/>
  <c r="E32" i="15"/>
  <c r="D32" i="15"/>
  <c r="C32" i="15"/>
  <c r="B32" i="15"/>
  <c r="I31" i="15"/>
  <c r="F31" i="15"/>
  <c r="E31" i="15"/>
  <c r="D31" i="15"/>
  <c r="C31" i="15"/>
  <c r="B31" i="15"/>
  <c r="I30" i="15"/>
  <c r="F30" i="15"/>
  <c r="E30" i="15"/>
  <c r="D30" i="15"/>
  <c r="C30" i="15"/>
  <c r="B30" i="15"/>
  <c r="I29" i="15"/>
  <c r="F29" i="15"/>
  <c r="E29" i="15"/>
  <c r="D29" i="15"/>
  <c r="C29" i="15"/>
  <c r="B29" i="15"/>
  <c r="I28" i="15"/>
  <c r="F28" i="15"/>
  <c r="E28" i="15"/>
  <c r="D28" i="15"/>
  <c r="C28" i="15"/>
  <c r="B28" i="15"/>
  <c r="I27" i="15"/>
  <c r="F27" i="15"/>
  <c r="E27" i="15"/>
  <c r="D27" i="15"/>
  <c r="C27" i="15"/>
  <c r="B27" i="15"/>
  <c r="I26" i="15"/>
  <c r="F26" i="15"/>
  <c r="E26" i="15"/>
  <c r="D26" i="15"/>
  <c r="C26" i="15"/>
  <c r="B26" i="15"/>
  <c r="I25" i="15"/>
  <c r="F25" i="15"/>
  <c r="E25" i="15"/>
  <c r="D25" i="15"/>
  <c r="C25" i="15"/>
  <c r="B25" i="15"/>
  <c r="I24" i="15"/>
  <c r="F24" i="15"/>
  <c r="E24" i="15"/>
  <c r="D24" i="15"/>
  <c r="C24" i="15"/>
  <c r="B24" i="15"/>
  <c r="B24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C25" i="14"/>
  <c r="D25" i="14"/>
  <c r="F25" i="14"/>
  <c r="C26" i="14"/>
  <c r="D26" i="14"/>
  <c r="F26" i="14"/>
  <c r="C27" i="14"/>
  <c r="D27" i="14"/>
  <c r="F27" i="14"/>
  <c r="C28" i="14"/>
  <c r="D28" i="14"/>
  <c r="F28" i="14"/>
  <c r="C29" i="14"/>
  <c r="D29" i="14"/>
  <c r="F29" i="14"/>
  <c r="C30" i="14"/>
  <c r="D30" i="14"/>
  <c r="F30" i="14"/>
  <c r="C31" i="14"/>
  <c r="D31" i="14"/>
  <c r="F31" i="14"/>
  <c r="C32" i="14"/>
  <c r="D32" i="14"/>
  <c r="F32" i="14"/>
  <c r="C33" i="14"/>
  <c r="D33" i="14"/>
  <c r="F33" i="14"/>
  <c r="C34" i="14"/>
  <c r="D34" i="14"/>
  <c r="F34" i="14"/>
  <c r="C35" i="14"/>
  <c r="D35" i="14"/>
  <c r="F35" i="14"/>
  <c r="G35" i="14"/>
  <c r="I35" i="14"/>
  <c r="C36" i="14"/>
  <c r="D36" i="14"/>
  <c r="F36" i="14"/>
  <c r="G36" i="14"/>
  <c r="I36" i="14"/>
  <c r="C37" i="14"/>
  <c r="D37" i="14"/>
  <c r="F37" i="14"/>
  <c r="G37" i="14"/>
  <c r="I37" i="14"/>
  <c r="C38" i="14"/>
  <c r="D38" i="14"/>
  <c r="F38" i="14"/>
  <c r="G38" i="14"/>
  <c r="I38" i="14"/>
  <c r="C39" i="14"/>
  <c r="D39" i="14"/>
  <c r="F39" i="14"/>
  <c r="G39" i="14"/>
  <c r="I39" i="14"/>
  <c r="C40" i="14"/>
  <c r="D40" i="14"/>
  <c r="E40" i="14"/>
  <c r="F40" i="14"/>
  <c r="G40" i="14"/>
  <c r="I40" i="14"/>
  <c r="F24" i="14"/>
  <c r="D24" i="14"/>
  <c r="B25" i="14"/>
  <c r="B26" i="14"/>
  <c r="B27" i="14"/>
  <c r="B28" i="14"/>
  <c r="B29" i="14"/>
  <c r="C24" i="14"/>
  <c r="B30" i="14"/>
  <c r="B31" i="14"/>
  <c r="B32" i="14"/>
  <c r="B33" i="14"/>
  <c r="B34" i="14"/>
  <c r="B35" i="14"/>
  <c r="B36" i="14"/>
  <c r="B37" i="14"/>
  <c r="B38" i="14"/>
  <c r="B39" i="14"/>
  <c r="B40" i="14"/>
  <c r="L9" i="18" l="1"/>
  <c r="M9" i="18"/>
  <c r="L12" i="18"/>
  <c r="L13" i="18"/>
  <c r="L11" i="18"/>
  <c r="L8" i="18"/>
  <c r="L3" i="18"/>
  <c r="L4" i="18"/>
  <c r="L5" i="18"/>
  <c r="L37" i="17"/>
  <c r="L28" i="17"/>
  <c r="L32" i="17"/>
  <c r="L36" i="17"/>
  <c r="L27" i="17"/>
  <c r="L31" i="17"/>
  <c r="L35" i="17"/>
  <c r="L26" i="17"/>
  <c r="L30" i="17"/>
  <c r="L34" i="17"/>
  <c r="L40" i="17"/>
  <c r="L39" i="17"/>
  <c r="L25" i="17"/>
  <c r="L29" i="17"/>
  <c r="L33" i="17"/>
  <c r="L38" i="17"/>
  <c r="K37" i="17"/>
  <c r="K40" i="17"/>
  <c r="K28" i="17"/>
  <c r="K32" i="17"/>
  <c r="K36" i="17"/>
  <c r="K27" i="17"/>
  <c r="K31" i="17"/>
  <c r="K35" i="17"/>
  <c r="K26" i="17"/>
  <c r="K30" i="17"/>
  <c r="K34" i="17"/>
  <c r="K39" i="17"/>
  <c r="K25" i="17"/>
  <c r="K29" i="17"/>
  <c r="K33" i="17"/>
  <c r="K38" i="17"/>
  <c r="L24" i="17"/>
  <c r="K24" i="17"/>
  <c r="K34" i="16"/>
  <c r="L34" i="16"/>
  <c r="L33" i="16"/>
  <c r="L29" i="16"/>
  <c r="L40" i="16"/>
  <c r="K26" i="16"/>
  <c r="L26" i="16"/>
  <c r="L32" i="16"/>
  <c r="L39" i="16"/>
  <c r="L25" i="16"/>
  <c r="L28" i="16"/>
  <c r="L38" i="16"/>
  <c r="L31" i="16"/>
  <c r="L37" i="16"/>
  <c r="K30" i="16"/>
  <c r="L30" i="16"/>
  <c r="L27" i="16"/>
  <c r="L36" i="16"/>
  <c r="L35" i="16"/>
  <c r="K33" i="16"/>
  <c r="K29" i="16"/>
  <c r="K40" i="16"/>
  <c r="K32" i="16"/>
  <c r="K39" i="16"/>
  <c r="K25" i="16"/>
  <c r="K28" i="16"/>
  <c r="K38" i="16"/>
  <c r="K31" i="16"/>
  <c r="K37" i="16"/>
  <c r="K27" i="16"/>
  <c r="K36" i="16"/>
  <c r="K35" i="16"/>
  <c r="K24" i="16"/>
  <c r="L24" i="16"/>
  <c r="L26" i="15"/>
  <c r="L30" i="15"/>
  <c r="L34" i="15"/>
  <c r="L40" i="15"/>
  <c r="L39" i="15"/>
  <c r="L25" i="15"/>
  <c r="L29" i="15"/>
  <c r="L33" i="15"/>
  <c r="L38" i="15"/>
  <c r="L37" i="15"/>
  <c r="L28" i="15"/>
  <c r="L32" i="15"/>
  <c r="L36" i="15"/>
  <c r="L27" i="15"/>
  <c r="L31" i="15"/>
  <c r="L35" i="15"/>
  <c r="K26" i="15"/>
  <c r="K30" i="15"/>
  <c r="K34" i="15"/>
  <c r="K40" i="15"/>
  <c r="K39" i="15"/>
  <c r="K25" i="15"/>
  <c r="K29" i="15"/>
  <c r="K33" i="15"/>
  <c r="K38" i="15"/>
  <c r="K37" i="15"/>
  <c r="K28" i="15"/>
  <c r="K32" i="15"/>
  <c r="K36" i="15"/>
  <c r="K27" i="15"/>
  <c r="K31" i="15"/>
  <c r="K35" i="15"/>
  <c r="L24" i="15"/>
  <c r="K24" i="15"/>
  <c r="L36" i="14"/>
  <c r="L29" i="14"/>
  <c r="L33" i="14"/>
  <c r="L30" i="14"/>
  <c r="L25" i="14"/>
  <c r="L32" i="14"/>
  <c r="L38" i="14"/>
  <c r="L35" i="14"/>
  <c r="L28" i="14"/>
  <c r="L34" i="14"/>
  <c r="L26" i="14"/>
  <c r="L27" i="14"/>
  <c r="L39" i="14"/>
  <c r="L31" i="14"/>
  <c r="L37" i="14"/>
  <c r="L40" i="14"/>
  <c r="K30" i="14"/>
  <c r="K29" i="14"/>
  <c r="K36" i="14"/>
  <c r="K33" i="14"/>
  <c r="K32" i="14"/>
  <c r="K25" i="14"/>
  <c r="L24" i="14"/>
  <c r="K38" i="14"/>
  <c r="K28" i="14"/>
  <c r="K35" i="14"/>
  <c r="K34" i="14"/>
  <c r="K27" i="14"/>
  <c r="K26" i="14"/>
  <c r="K40" i="14"/>
  <c r="K39" i="14"/>
  <c r="K31" i="14"/>
  <c r="K37" i="14"/>
  <c r="K24" i="14"/>
  <c r="L10" i="18"/>
  <c r="L6" i="18"/>
  <c r="L7" i="18"/>
  <c r="L25" i="18"/>
  <c r="K25" i="18"/>
  <c r="L28" i="18"/>
  <c r="K28" i="18"/>
  <c r="L24" i="18"/>
  <c r="K24" i="18"/>
  <c r="K33" i="18"/>
  <c r="L33" i="18"/>
  <c r="L40" i="18"/>
  <c r="K40" i="18"/>
  <c r="L30" i="18"/>
  <c r="K30" i="18"/>
  <c r="L39" i="18"/>
  <c r="K39" i="18"/>
  <c r="L27" i="18"/>
  <c r="K27" i="18"/>
  <c r="L38" i="18"/>
  <c r="K38" i="18"/>
  <c r="L32" i="18"/>
  <c r="K32" i="18"/>
  <c r="K37" i="18"/>
  <c r="L37" i="18"/>
  <c r="K29" i="18"/>
  <c r="L29" i="18"/>
  <c r="L36" i="18"/>
  <c r="K36" i="18"/>
  <c r="L26" i="18"/>
  <c r="K26" i="18"/>
  <c r="L35" i="18"/>
  <c r="K35" i="18"/>
  <c r="L31" i="18"/>
  <c r="K31" i="18"/>
  <c r="L34" i="18"/>
  <c r="K34" i="18"/>
  <c r="N20" i="31" l="1"/>
  <c r="N29" i="31"/>
  <c r="N23" i="31"/>
  <c r="N21" i="31"/>
  <c r="N19" i="31"/>
  <c r="N22" i="31"/>
  <c r="N25" i="31"/>
  <c r="N24" i="31"/>
  <c r="N28" i="31"/>
  <c r="N26" i="31"/>
  <c r="N27" i="31"/>
  <c r="N18" i="31"/>
</calcChain>
</file>

<file path=xl/sharedStrings.xml><?xml version="1.0" encoding="utf-8"?>
<sst xmlns="http://schemas.openxmlformats.org/spreadsheetml/2006/main" count="904" uniqueCount="48">
  <si>
    <t>Intel</t>
  </si>
  <si>
    <t>SNR</t>
  </si>
  <si>
    <t>Avarge</t>
  </si>
  <si>
    <t>Span</t>
  </si>
  <si>
    <t>Maximum throughput</t>
  </si>
  <si>
    <t>Qualcomm</t>
  </si>
  <si>
    <t>Apple</t>
  </si>
  <si>
    <t>Ericsson</t>
  </si>
  <si>
    <t>Tput</t>
  </si>
  <si>
    <t>Throughput statistics (T-put vs SNR), [Mbps]</t>
  </si>
  <si>
    <t>Throughput statistics (SNR vs % of max T-put), [dB]</t>
  </si>
  <si>
    <t>BLER statisctics</t>
  </si>
  <si>
    <t>RI statisctics</t>
  </si>
  <si>
    <t>CQI statisctics</t>
  </si>
  <si>
    <t>Huawei</t>
  </si>
  <si>
    <t>MediaTek</t>
  </si>
  <si>
    <t>Average</t>
  </si>
  <si>
    <t>Median</t>
  </si>
  <si>
    <t>Nokia</t>
  </si>
  <si>
    <t>Samsung</t>
  </si>
  <si>
    <t>CMCC</t>
    <phoneticPr fontId="1" type="noConversion"/>
  </si>
  <si>
    <t>Company9</t>
  </si>
  <si>
    <t>CMCC</t>
  </si>
  <si>
    <t>Samples</t>
  </si>
  <si>
    <t>FR1 FDD 2x2</t>
  </si>
  <si>
    <t>Max HARQ Tx = 4</t>
  </si>
  <si>
    <t>FR1 FDD 2x4</t>
  </si>
  <si>
    <t>FR1 TDD 2x2</t>
  </si>
  <si>
    <t>FR2-1 TDD 2x2</t>
  </si>
  <si>
    <t>FR1 TDD 2x4</t>
  </si>
  <si>
    <t>Table 5.2.2.1-2: 4-bit CQI Table</t>
  </si>
  <si>
    <t xml:space="preserve">CQI index </t>
  </si>
  <si>
    <t xml:space="preserve">modulation </t>
  </si>
  <si>
    <t xml:space="preserve">code rate x 1024 </t>
  </si>
  <si>
    <t>efficiency</t>
  </si>
  <si>
    <t>out of range</t>
  </si>
  <si>
    <t xml:space="preserve">QPSK </t>
  </si>
  <si>
    <t xml:space="preserve">16QAM </t>
  </si>
  <si>
    <t xml:space="preserve">64QAM </t>
  </si>
  <si>
    <t>Table 5.2.2.1-3: 4-bit CQI Table 2</t>
  </si>
  <si>
    <t xml:space="preserve">256QAM </t>
  </si>
  <si>
    <t>HARQ ReTx Enabled</t>
  </si>
  <si>
    <t>FR2 TDD 2x2</t>
  </si>
  <si>
    <t/>
  </si>
  <si>
    <t>QC</t>
  </si>
  <si>
    <t>CTC</t>
  </si>
  <si>
    <t>Margin</t>
  </si>
  <si>
    <t>Reqt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</si>
</sst>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等线"/>
      <family val="2"/>
      <scheme val="minor"/>
    </font>
    <font>
      <b/>
      <sz val="11"/>
      <color rgb="FFFF0000"/>
      <name val="等线"/>
      <family val="2"/>
      <scheme val="minor"/>
    </font>
    <font>
      <sz val="10"/>
      <color theme="1"/>
      <name val="等线"/>
      <family val="4"/>
      <scheme val="minor"/>
    </font>
    <font>
      <b/>
      <sz val="10"/>
      <color rgb="FF000000"/>
      <name val="Helvetica-Bold"/>
    </font>
    <font>
      <sz val="8"/>
      <color rgb="FF000000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8"/>
      <color rgb="FF000000"/>
      <name val="Arial Narrow"/>
      <family val="2"/>
    </font>
    <font>
      <sz val="11"/>
      <color theme="0" tint="-0.249977111117893"/>
      <name val="等线"/>
      <family val="2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  <font>
      <sz val="10"/>
      <color rgb="FFFF0000"/>
      <name val="等线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76" fontId="2" fillId="0" borderId="1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/>
    </xf>
    <xf numFmtId="0" fontId="2" fillId="0" borderId="0" xfId="0" applyFont="1"/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/>
    <xf numFmtId="10" fontId="0" fillId="0" borderId="0" xfId="0" applyNumberForma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15" fillId="0" borderId="1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9" fontId="17" fillId="2" borderId="1" xfId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/>
    <xf numFmtId="176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/>
    <xf numFmtId="2" fontId="0" fillId="3" borderId="1" xfId="0" applyNumberFormat="1" applyFill="1" applyBorder="1" applyAlignment="1">
      <alignment horizontal="center"/>
    </xf>
    <xf numFmtId="176" fontId="0" fillId="3" borderId="1" xfId="0" applyNumberFormat="1" applyFill="1" applyBorder="1" applyAlignment="1">
      <alignment horizontal="center" vertical="center"/>
    </xf>
    <xf numFmtId="176" fontId="15" fillId="3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Throughput statistics, [Mbps]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FDD 2x2 (HARQ)'!$B$2</c:f>
              <c:strCache>
                <c:ptCount val="1"/>
                <c:pt idx="0">
                  <c:v>QC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(HARQ)'!$B$3:$B$18</c:f>
              <c:numCache>
                <c:formatCode>0.00</c:formatCode>
                <c:ptCount val="16"/>
                <c:pt idx="0">
                  <c:v>3.98</c:v>
                </c:pt>
                <c:pt idx="1">
                  <c:v>5.23</c:v>
                </c:pt>
                <c:pt idx="2">
                  <c:v>6.84</c:v>
                </c:pt>
                <c:pt idx="3">
                  <c:v>8.7799999999999994</c:v>
                </c:pt>
                <c:pt idx="4">
                  <c:v>10.93</c:v>
                </c:pt>
                <c:pt idx="5">
                  <c:v>13.02</c:v>
                </c:pt>
                <c:pt idx="6">
                  <c:v>15.49</c:v>
                </c:pt>
                <c:pt idx="7">
                  <c:v>18.34</c:v>
                </c:pt>
                <c:pt idx="8">
                  <c:v>21.28</c:v>
                </c:pt>
                <c:pt idx="9">
                  <c:v>24.61</c:v>
                </c:pt>
                <c:pt idx="10">
                  <c:v>27.65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4E-4756-9639-D258373EA701}"/>
            </c:ext>
          </c:extLst>
        </c:ser>
        <c:ser>
          <c:idx val="4"/>
          <c:order val="1"/>
          <c:tx>
            <c:strRef>
              <c:f>'FR1 FDD 2x2 (HARQ)'!$C$2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(HARQ)'!$C$3:$C$18</c:f>
              <c:numCache>
                <c:formatCode>0.00</c:formatCode>
                <c:ptCount val="16"/>
                <c:pt idx="0">
                  <c:v>3.57</c:v>
                </c:pt>
                <c:pt idx="1">
                  <c:v>5.07</c:v>
                </c:pt>
                <c:pt idx="2">
                  <c:v>6.85</c:v>
                </c:pt>
                <c:pt idx="3">
                  <c:v>8.86</c:v>
                </c:pt>
                <c:pt idx="4">
                  <c:v>10.98</c:v>
                </c:pt>
                <c:pt idx="5">
                  <c:v>13.46</c:v>
                </c:pt>
                <c:pt idx="6">
                  <c:v>16.190000000000001</c:v>
                </c:pt>
                <c:pt idx="7">
                  <c:v>19.010000000000002</c:v>
                </c:pt>
                <c:pt idx="8">
                  <c:v>22.12</c:v>
                </c:pt>
                <c:pt idx="9">
                  <c:v>25.19</c:v>
                </c:pt>
                <c:pt idx="10">
                  <c:v>28.52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4E-4756-9639-D258373EA701}"/>
            </c:ext>
          </c:extLst>
        </c:ser>
        <c:ser>
          <c:idx val="0"/>
          <c:order val="2"/>
          <c:tx>
            <c:strRef>
              <c:f>'FR1 FDD 2x2 (HARQ)'!$D$2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(HARQ)'!$D$3:$D$18</c:f>
              <c:numCache>
                <c:formatCode>0.00</c:formatCode>
                <c:ptCount val="16"/>
                <c:pt idx="0">
                  <c:v>4.2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12.4</c:v>
                </c:pt>
                <c:pt idx="5">
                  <c:v>14.8</c:v>
                </c:pt>
                <c:pt idx="6">
                  <c:v>17.5</c:v>
                </c:pt>
                <c:pt idx="7">
                  <c:v>20.399999999999999</c:v>
                </c:pt>
                <c:pt idx="8">
                  <c:v>23.5</c:v>
                </c:pt>
                <c:pt idx="9">
                  <c:v>27.2</c:v>
                </c:pt>
                <c:pt idx="10">
                  <c:v>30.1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34E-4756-9639-D258373EA701}"/>
            </c:ext>
          </c:extLst>
        </c:ser>
        <c:ser>
          <c:idx val="5"/>
          <c:order val="3"/>
          <c:tx>
            <c:strRef>
              <c:f>'FR1 FDD 2x2 (HARQ)'!$E$2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(HARQ)'!$E$3:$E$18</c:f>
              <c:numCache>
                <c:formatCode>0.00</c:formatCode>
                <c:ptCount val="16"/>
                <c:pt idx="0">
                  <c:v>3.7345000000000002</c:v>
                </c:pt>
                <c:pt idx="1">
                  <c:v>5.3747999999999996</c:v>
                </c:pt>
                <c:pt idx="2">
                  <c:v>7.1357999999999997</c:v>
                </c:pt>
                <c:pt idx="3">
                  <c:v>8.8861000000000008</c:v>
                </c:pt>
                <c:pt idx="4">
                  <c:v>10.6577</c:v>
                </c:pt>
                <c:pt idx="5">
                  <c:v>12.6044</c:v>
                </c:pt>
                <c:pt idx="6">
                  <c:v>14.58</c:v>
                </c:pt>
                <c:pt idx="7">
                  <c:v>16.442499999999999</c:v>
                </c:pt>
                <c:pt idx="8">
                  <c:v>18.6006</c:v>
                </c:pt>
                <c:pt idx="9">
                  <c:v>21.345600000000001</c:v>
                </c:pt>
                <c:pt idx="10">
                  <c:v>24.601199999999999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34E-4756-9639-D258373EA701}"/>
            </c:ext>
          </c:extLst>
        </c:ser>
        <c:ser>
          <c:idx val="6"/>
          <c:order val="4"/>
          <c:tx>
            <c:strRef>
              <c:f>'FR1 FDD 2x2 (HARQ)'!$F$2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(HARQ)'!$F$3:$F$18</c:f>
              <c:numCache>
                <c:formatCode>0.00</c:formatCode>
                <c:ptCount val="16"/>
                <c:pt idx="0">
                  <c:v>3.8</c:v>
                </c:pt>
                <c:pt idx="1">
                  <c:v>5.57</c:v>
                </c:pt>
                <c:pt idx="2">
                  <c:v>7.46</c:v>
                </c:pt>
                <c:pt idx="3">
                  <c:v>9.77</c:v>
                </c:pt>
                <c:pt idx="4">
                  <c:v>12.25</c:v>
                </c:pt>
                <c:pt idx="5">
                  <c:v>14.88</c:v>
                </c:pt>
                <c:pt idx="6">
                  <c:v>17.829999999999998</c:v>
                </c:pt>
                <c:pt idx="7">
                  <c:v>20.77</c:v>
                </c:pt>
                <c:pt idx="8">
                  <c:v>24.07</c:v>
                </c:pt>
                <c:pt idx="9">
                  <c:v>27.21</c:v>
                </c:pt>
                <c:pt idx="10">
                  <c:v>29.87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34E-4756-9639-D258373EA701}"/>
            </c:ext>
          </c:extLst>
        </c:ser>
        <c:ser>
          <c:idx val="7"/>
          <c:order val="5"/>
          <c:tx>
            <c:strRef>
              <c:f>'FR1 FDD 2x2 (HARQ)'!$G$2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(HARQ)'!$G$3:$G$18</c:f>
              <c:numCache>
                <c:formatCode>0.00</c:formatCode>
                <c:ptCount val="16"/>
                <c:pt idx="0">
                  <c:v>4.21</c:v>
                </c:pt>
                <c:pt idx="1">
                  <c:v>5.91</c:v>
                </c:pt>
                <c:pt idx="2">
                  <c:v>7.8</c:v>
                </c:pt>
                <c:pt idx="3">
                  <c:v>9.69</c:v>
                </c:pt>
                <c:pt idx="4">
                  <c:v>11.5</c:v>
                </c:pt>
                <c:pt idx="5">
                  <c:v>13.81</c:v>
                </c:pt>
                <c:pt idx="6">
                  <c:v>16.88</c:v>
                </c:pt>
                <c:pt idx="7">
                  <c:v>20.21</c:v>
                </c:pt>
                <c:pt idx="8">
                  <c:v>23.26</c:v>
                </c:pt>
                <c:pt idx="9">
                  <c:v>26.31</c:v>
                </c:pt>
                <c:pt idx="10">
                  <c:v>29.87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34E-4756-9639-D258373EA701}"/>
            </c:ext>
          </c:extLst>
        </c:ser>
        <c:ser>
          <c:idx val="1"/>
          <c:order val="6"/>
          <c:tx>
            <c:strRef>
              <c:f>'FR1 FDD 2x2 (HARQ)'!$H$2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(HARQ)'!$H$3:$H$18</c:f>
              <c:numCache>
                <c:formatCode>0.00</c:formatCode>
                <c:ptCount val="16"/>
                <c:pt idx="0">
                  <c:v>4.13</c:v>
                </c:pt>
                <c:pt idx="1">
                  <c:v>5.69</c:v>
                </c:pt>
                <c:pt idx="2">
                  <c:v>7.44</c:v>
                </c:pt>
                <c:pt idx="3">
                  <c:v>9.19</c:v>
                </c:pt>
                <c:pt idx="4">
                  <c:v>11.04</c:v>
                </c:pt>
                <c:pt idx="5">
                  <c:v>12.82</c:v>
                </c:pt>
                <c:pt idx="6">
                  <c:v>14.85</c:v>
                </c:pt>
                <c:pt idx="7">
                  <c:v>16.88</c:v>
                </c:pt>
                <c:pt idx="8">
                  <c:v>20.04</c:v>
                </c:pt>
                <c:pt idx="9">
                  <c:v>23.34</c:v>
                </c:pt>
                <c:pt idx="10">
                  <c:v>26.63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34E-4756-9639-D258373EA701}"/>
            </c:ext>
          </c:extLst>
        </c:ser>
        <c:ser>
          <c:idx val="8"/>
          <c:order val="7"/>
          <c:tx>
            <c:strRef>
              <c:f>'FR1 FDD 2x2 (HARQ)'!$I$2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(HARQ)'!$I$3:$I$18</c:f>
              <c:numCache>
                <c:formatCode>0.00</c:formatCode>
                <c:ptCount val="16"/>
                <c:pt idx="0">
                  <c:v>3.4</c:v>
                </c:pt>
                <c:pt idx="1">
                  <c:v>5.3</c:v>
                </c:pt>
                <c:pt idx="2">
                  <c:v>7.05</c:v>
                </c:pt>
                <c:pt idx="3">
                  <c:v>9.2899999999999991</c:v>
                </c:pt>
                <c:pt idx="4">
                  <c:v>10.71</c:v>
                </c:pt>
                <c:pt idx="5">
                  <c:v>12.93</c:v>
                </c:pt>
                <c:pt idx="6">
                  <c:v>15.19</c:v>
                </c:pt>
                <c:pt idx="7">
                  <c:v>17.440000000000001</c:v>
                </c:pt>
                <c:pt idx="8">
                  <c:v>20.27</c:v>
                </c:pt>
                <c:pt idx="9">
                  <c:v>23.25</c:v>
                </c:pt>
                <c:pt idx="10">
                  <c:v>26.8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34E-4756-9639-D258373EA701}"/>
            </c:ext>
          </c:extLst>
        </c:ser>
        <c:ser>
          <c:idx val="2"/>
          <c:order val="8"/>
          <c:tx>
            <c:strRef>
              <c:f>'FR1 FDD 2x2 (HARQ)'!$J$2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(HARQ)'!$J$3:$J$18</c:f>
              <c:numCache>
                <c:formatCode>0.00</c:formatCode>
                <c:ptCount val="16"/>
                <c:pt idx="0">
                  <c:v>3.0249999999999999</c:v>
                </c:pt>
                <c:pt idx="1">
                  <c:v>4.6890000000000001</c:v>
                </c:pt>
                <c:pt idx="2">
                  <c:v>6.4429999999999996</c:v>
                </c:pt>
                <c:pt idx="3">
                  <c:v>8.2100000000000009</c:v>
                </c:pt>
                <c:pt idx="4">
                  <c:v>9.8670000000000009</c:v>
                </c:pt>
                <c:pt idx="5">
                  <c:v>11.968</c:v>
                </c:pt>
                <c:pt idx="6">
                  <c:v>13.887</c:v>
                </c:pt>
                <c:pt idx="7">
                  <c:v>16.361999999999998</c:v>
                </c:pt>
                <c:pt idx="8">
                  <c:v>19.581</c:v>
                </c:pt>
                <c:pt idx="9">
                  <c:v>23.785</c:v>
                </c:pt>
                <c:pt idx="10">
                  <c:v>26.395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34E-4756-9639-D258373EA701}"/>
            </c:ext>
          </c:extLst>
        </c:ser>
        <c:ser>
          <c:idx val="9"/>
          <c:order val="9"/>
          <c:tx>
            <c:strRef>
              <c:f>'FR1 FDD 2x2 (HARQ)'!$K$2</c:f>
              <c:strCache>
                <c:ptCount val="1"/>
                <c:pt idx="0">
                  <c:v>CTC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(HARQ)'!$K$3:$K$18</c:f>
              <c:numCache>
                <c:formatCode>0.00</c:formatCode>
                <c:ptCount val="16"/>
                <c:pt idx="0">
                  <c:v>4.3600000000000003</c:v>
                </c:pt>
                <c:pt idx="1">
                  <c:v>6.1</c:v>
                </c:pt>
                <c:pt idx="2">
                  <c:v>8</c:v>
                </c:pt>
                <c:pt idx="3">
                  <c:v>9.9499999999999993</c:v>
                </c:pt>
                <c:pt idx="4">
                  <c:v>12.29</c:v>
                </c:pt>
                <c:pt idx="5">
                  <c:v>14.43</c:v>
                </c:pt>
                <c:pt idx="6">
                  <c:v>17.14</c:v>
                </c:pt>
                <c:pt idx="7">
                  <c:v>19.899999999999999</c:v>
                </c:pt>
                <c:pt idx="8">
                  <c:v>23.18</c:v>
                </c:pt>
                <c:pt idx="9">
                  <c:v>26.15</c:v>
                </c:pt>
                <c:pt idx="10">
                  <c:v>28.98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ED-E74B-A38D-4035F62C2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0053680"/>
        <c:axId val="-1660039536"/>
      </c:lineChart>
      <c:catAx>
        <c:axId val="-1660053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0039536"/>
        <c:crosses val="autoZero"/>
        <c:auto val="1"/>
        <c:lblAlgn val="ctr"/>
        <c:lblOffset val="100"/>
        <c:noMultiLvlLbl val="0"/>
      </c:catAx>
      <c:valAx>
        <c:axId val="-166003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005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3022935166090299"/>
          <c:h val="0.121000727859033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BLER</a:t>
            </a:r>
            <a:r>
              <a:rPr lang="en-US" baseline="0"/>
              <a:t> statistics</a:t>
            </a:r>
            <a:endParaRPr lang="en-US"/>
          </a:p>
        </c:rich>
      </c:tx>
      <c:layout>
        <c:manualLayout>
          <c:xMode val="edge"/>
          <c:yMode val="edge"/>
          <c:x val="0.44064145610161443"/>
          <c:y val="2.5337669333439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TDD 2x2 (HARQ)'!$B$44</c:f>
              <c:strCache>
                <c:ptCount val="1"/>
                <c:pt idx="0">
                  <c:v>QC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(HARQ)'!$B$45:$B$60</c:f>
              <c:numCache>
                <c:formatCode>0.00</c:formatCode>
                <c:ptCount val="16"/>
                <c:pt idx="0">
                  <c:v>7.1499999999999994E-2</c:v>
                </c:pt>
                <c:pt idx="1">
                  <c:v>9.06E-2</c:v>
                </c:pt>
                <c:pt idx="2">
                  <c:v>7.2300000000000003E-2</c:v>
                </c:pt>
                <c:pt idx="3">
                  <c:v>8.6300000000000002E-2</c:v>
                </c:pt>
                <c:pt idx="4">
                  <c:v>4.1099999999999998E-2</c:v>
                </c:pt>
                <c:pt idx="5">
                  <c:v>2.1000000000000001E-2</c:v>
                </c:pt>
                <c:pt idx="6">
                  <c:v>1.8700000000000001E-2</c:v>
                </c:pt>
                <c:pt idx="7">
                  <c:v>2.8000000000000001E-2</c:v>
                </c:pt>
                <c:pt idx="8">
                  <c:v>2.4E-2</c:v>
                </c:pt>
                <c:pt idx="9">
                  <c:v>1.29E-2</c:v>
                </c:pt>
                <c:pt idx="10">
                  <c:v>7.5100000000000002E-3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551-485C-8391-3EBD2DFF491E}"/>
            </c:ext>
          </c:extLst>
        </c:ser>
        <c:ser>
          <c:idx val="4"/>
          <c:order val="1"/>
          <c:tx>
            <c:strRef>
              <c:f>'FR1 TDD 2x2 (HARQ)'!$C$44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(HARQ)'!$C$45:$C$60</c:f>
              <c:numCache>
                <c:formatCode>0.00</c:formatCode>
                <c:ptCount val="16"/>
                <c:pt idx="0">
                  <c:v>0.05</c:v>
                </c:pt>
                <c:pt idx="1">
                  <c:v>0.05</c:v>
                </c:pt>
                <c:pt idx="2">
                  <c:v>0.06</c:v>
                </c:pt>
                <c:pt idx="3">
                  <c:v>0.06</c:v>
                </c:pt>
                <c:pt idx="4">
                  <c:v>0.05</c:v>
                </c:pt>
                <c:pt idx="5">
                  <c:v>0.04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51-485C-8391-3EBD2DFF491E}"/>
            </c:ext>
          </c:extLst>
        </c:ser>
        <c:ser>
          <c:idx val="0"/>
          <c:order val="2"/>
          <c:tx>
            <c:strRef>
              <c:f>'FR1 TDD 2x2 (HARQ)'!$D$44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(HARQ)'!$D$45:$D$60</c:f>
              <c:numCache>
                <c:formatCode>0.00</c:formatCode>
                <c:ptCount val="16"/>
                <c:pt idx="0">
                  <c:v>0.08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0.11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0.14000000000000001</c:v>
                </c:pt>
                <c:pt idx="9">
                  <c:v>0.14000000000000001</c:v>
                </c:pt>
                <c:pt idx="10">
                  <c:v>0.15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51-485C-8391-3EBD2DFF491E}"/>
            </c:ext>
          </c:extLst>
        </c:ser>
        <c:ser>
          <c:idx val="5"/>
          <c:order val="3"/>
          <c:tx>
            <c:strRef>
              <c:f>'FR1 TDD 2x2 (HARQ)'!$E$44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(HARQ)'!$E$45:$E$60</c:f>
              <c:numCache>
                <c:formatCode>0.00</c:formatCode>
                <c:ptCount val="16"/>
                <c:pt idx="0">
                  <c:v>0.13739999999999999</c:v>
                </c:pt>
                <c:pt idx="1">
                  <c:v>0.16850000000000001</c:v>
                </c:pt>
                <c:pt idx="2">
                  <c:v>0.1661</c:v>
                </c:pt>
                <c:pt idx="3">
                  <c:v>0.16200000000000001</c:v>
                </c:pt>
                <c:pt idx="4">
                  <c:v>0.1477</c:v>
                </c:pt>
                <c:pt idx="5">
                  <c:v>0.1176</c:v>
                </c:pt>
                <c:pt idx="6">
                  <c:v>8.9399999999999993E-2</c:v>
                </c:pt>
                <c:pt idx="7">
                  <c:v>6.3899999999999998E-2</c:v>
                </c:pt>
                <c:pt idx="8">
                  <c:v>4.0899999999999999E-2</c:v>
                </c:pt>
                <c:pt idx="9">
                  <c:v>2.8799999999999999E-2</c:v>
                </c:pt>
                <c:pt idx="10">
                  <c:v>3.04E-2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551-485C-8391-3EBD2DFF491E}"/>
            </c:ext>
          </c:extLst>
        </c:ser>
        <c:ser>
          <c:idx val="6"/>
          <c:order val="4"/>
          <c:tx>
            <c:strRef>
              <c:f>'FR1 TDD 2x2 (HARQ)'!$F$44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(HARQ)'!$F$45:$F$60</c:f>
              <c:numCache>
                <c:formatCode>0.00</c:formatCode>
                <c:ptCount val="16"/>
                <c:pt idx="0">
                  <c:v>0.03</c:v>
                </c:pt>
                <c:pt idx="1">
                  <c:v>0.04</c:v>
                </c:pt>
                <c:pt idx="2">
                  <c:v>0.06</c:v>
                </c:pt>
                <c:pt idx="3">
                  <c:v>0.06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0.05</c:v>
                </c:pt>
                <c:pt idx="8">
                  <c:v>7.0000000000000007E-2</c:v>
                </c:pt>
                <c:pt idx="9">
                  <c:v>0.1</c:v>
                </c:pt>
                <c:pt idx="10">
                  <c:v>0.12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551-485C-8391-3EBD2DFF491E}"/>
            </c:ext>
          </c:extLst>
        </c:ser>
        <c:ser>
          <c:idx val="7"/>
          <c:order val="5"/>
          <c:tx>
            <c:strRef>
              <c:f>'FR1 TDD 2x2 (HARQ)'!$G$44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(HARQ)'!$G$45:$G$60</c:f>
              <c:numCache>
                <c:formatCode>0.00</c:formatCode>
                <c:ptCount val="16"/>
                <c:pt idx="0">
                  <c:v>0.06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0.09</c:v>
                </c:pt>
                <c:pt idx="10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551-485C-8391-3EBD2DFF491E}"/>
            </c:ext>
          </c:extLst>
        </c:ser>
        <c:ser>
          <c:idx val="1"/>
          <c:order val="6"/>
          <c:tx>
            <c:strRef>
              <c:f>'FR1 TDD 2x2 (HARQ)'!$H$44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(HARQ)'!$H$45:$H$60</c:f>
              <c:numCache>
                <c:formatCode>0.00</c:formatCode>
                <c:ptCount val="16"/>
                <c:pt idx="0">
                  <c:v>0.1</c:v>
                </c:pt>
                <c:pt idx="1">
                  <c:v>0.12</c:v>
                </c:pt>
                <c:pt idx="2">
                  <c:v>0.12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0.04</c:v>
                </c:pt>
                <c:pt idx="7">
                  <c:v>0.05</c:v>
                </c:pt>
                <c:pt idx="8">
                  <c:v>0.06</c:v>
                </c:pt>
                <c:pt idx="9">
                  <c:v>0.05</c:v>
                </c:pt>
                <c:pt idx="10">
                  <c:v>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551-485C-8391-3EBD2DFF491E}"/>
            </c:ext>
          </c:extLst>
        </c:ser>
        <c:ser>
          <c:idx val="8"/>
          <c:order val="7"/>
          <c:tx>
            <c:strRef>
              <c:f>'FR1 TDD 2x2 (HARQ)'!$I$44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(HARQ)'!$I$45:$I$60</c:f>
              <c:numCache>
                <c:formatCode>0.00</c:formatCode>
                <c:ptCount val="16"/>
                <c:pt idx="0">
                  <c:v>0.06</c:v>
                </c:pt>
                <c:pt idx="1">
                  <c:v>7.0000000000000007E-2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0.08</c:v>
                </c:pt>
                <c:pt idx="6">
                  <c:v>7.0000000000000007E-2</c:v>
                </c:pt>
                <c:pt idx="7">
                  <c:v>0.1</c:v>
                </c:pt>
                <c:pt idx="8">
                  <c:v>0.11</c:v>
                </c:pt>
                <c:pt idx="9">
                  <c:v>0.06</c:v>
                </c:pt>
                <c:pt idx="10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551-485C-8391-3EBD2DFF491E}"/>
            </c:ext>
          </c:extLst>
        </c:ser>
        <c:ser>
          <c:idx val="2"/>
          <c:order val="8"/>
          <c:tx>
            <c:strRef>
              <c:f>'FR1 TDD 2x2 (HARQ)'!$J$44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'FR1 TDD 2x2 (HARQ)'!$J$45:$J$55</c:f>
              <c:numCache>
                <c:formatCode>0.00</c:formatCode>
                <c:ptCount val="11"/>
                <c:pt idx="0">
                  <c:v>6.2E-2</c:v>
                </c:pt>
                <c:pt idx="1">
                  <c:v>9.4E-2</c:v>
                </c:pt>
                <c:pt idx="2">
                  <c:v>0.11600000000000001</c:v>
                </c:pt>
                <c:pt idx="3">
                  <c:v>0.2</c:v>
                </c:pt>
                <c:pt idx="4">
                  <c:v>0.161</c:v>
                </c:pt>
                <c:pt idx="5">
                  <c:v>0.16500000000000001</c:v>
                </c:pt>
                <c:pt idx="6">
                  <c:v>0.13800000000000001</c:v>
                </c:pt>
                <c:pt idx="7">
                  <c:v>0.14399999999999999</c:v>
                </c:pt>
                <c:pt idx="8">
                  <c:v>0.14399999999999999</c:v>
                </c:pt>
                <c:pt idx="9">
                  <c:v>0.124</c:v>
                </c:pt>
                <c:pt idx="10">
                  <c:v>8.1000000000000003E-2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7551-485C-8391-3EBD2DFF4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7071936"/>
        <c:axId val="-2067070304"/>
      </c:lineChart>
      <c:catAx>
        <c:axId val="-206707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70304"/>
        <c:crosses val="autoZero"/>
        <c:auto val="1"/>
        <c:lblAlgn val="ctr"/>
        <c:lblOffset val="100"/>
        <c:tickLblSkip val="1"/>
        <c:noMultiLvlLbl val="0"/>
      </c:catAx>
      <c:valAx>
        <c:axId val="-2067070304"/>
        <c:scaling>
          <c:logBase val="10"/>
          <c:orientation val="minMax"/>
          <c:max val="1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7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560092451182962"/>
          <c:h val="0.133299312410682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 statistics</a:t>
            </a:r>
          </a:p>
        </c:rich>
      </c:tx>
      <c:layout>
        <c:manualLayout>
          <c:xMode val="edge"/>
          <c:yMode val="edge"/>
          <c:x val="0.45625088466421559"/>
          <c:y val="3.669393724983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TDD 2x2 (HARQ)'!$B$64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(HARQ)'!$B$65:$B$80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38E-4A6C-AC3B-0109391F5B37}"/>
            </c:ext>
          </c:extLst>
        </c:ser>
        <c:ser>
          <c:idx val="4"/>
          <c:order val="1"/>
          <c:tx>
            <c:strRef>
              <c:f>'FR1 TDD 2x2 (HARQ)'!$C$64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(HARQ)'!$C$65:$C$80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8E-4A6C-AC3B-0109391F5B37}"/>
            </c:ext>
          </c:extLst>
        </c:ser>
        <c:ser>
          <c:idx val="0"/>
          <c:order val="2"/>
          <c:tx>
            <c:strRef>
              <c:f>'FR1 TDD 2x2 (HARQ)'!$D$64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(HARQ)'!$D$65:$D$80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38E-4A6C-AC3B-0109391F5B37}"/>
            </c:ext>
          </c:extLst>
        </c:ser>
        <c:ser>
          <c:idx val="5"/>
          <c:order val="3"/>
          <c:tx>
            <c:strRef>
              <c:f>'FR1 TDD 2x2 (HARQ)'!$E$64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(HARQ)'!$E$65:$E$80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38E-4A6C-AC3B-0109391F5B37}"/>
            </c:ext>
          </c:extLst>
        </c:ser>
        <c:ser>
          <c:idx val="6"/>
          <c:order val="4"/>
          <c:tx>
            <c:strRef>
              <c:f>'FR1 TDD 2x2 (HARQ)'!$F$64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(HARQ)'!$F$65:$F$80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38E-4A6C-AC3B-0109391F5B37}"/>
            </c:ext>
          </c:extLst>
        </c:ser>
        <c:ser>
          <c:idx val="7"/>
          <c:order val="5"/>
          <c:tx>
            <c:strRef>
              <c:f>'FR1 TDD 2x2 (HARQ)'!$G$64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(HARQ)'!$G$65:$G$80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38E-4A6C-AC3B-0109391F5B37}"/>
            </c:ext>
          </c:extLst>
        </c:ser>
        <c:ser>
          <c:idx val="1"/>
          <c:order val="6"/>
          <c:tx>
            <c:strRef>
              <c:f>'FR1 TDD 2x2 (HARQ)'!$H$64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(HARQ)'!$H$65:$H$80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38E-4A6C-AC3B-0109391F5B37}"/>
            </c:ext>
          </c:extLst>
        </c:ser>
        <c:ser>
          <c:idx val="8"/>
          <c:order val="7"/>
          <c:tx>
            <c:strRef>
              <c:f>'FR1 TDD 2x2 (HARQ)'!$I$64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(HARQ)'!$I$65:$I$80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38E-4A6C-AC3B-0109391F5B37}"/>
            </c:ext>
          </c:extLst>
        </c:ser>
        <c:ser>
          <c:idx val="2"/>
          <c:order val="8"/>
          <c:tx>
            <c:strRef>
              <c:f>'FR1 TDD 2x2 (HARQ)'!$J$64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'FR1 TDD 2x2 (HARQ)'!$J$65:$J$75</c:f>
              <c:numCache>
                <c:formatCode>0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838E-4A6C-AC3B-0109391F5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7069760"/>
        <c:axId val="-2067068672"/>
      </c:lineChart>
      <c:catAx>
        <c:axId val="-2067069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68672"/>
        <c:crosses val="autoZero"/>
        <c:auto val="1"/>
        <c:lblAlgn val="ctr"/>
        <c:lblOffset val="100"/>
        <c:noMultiLvlLbl val="0"/>
      </c:catAx>
      <c:valAx>
        <c:axId val="-206706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6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560092451182962"/>
          <c:h val="0.128890403600313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CQI statistics</a:t>
            </a:r>
          </a:p>
        </c:rich>
      </c:tx>
      <c:layout>
        <c:manualLayout>
          <c:xMode val="edge"/>
          <c:yMode val="edge"/>
          <c:x val="0.45625088466421559"/>
          <c:y val="3.669393724983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TDD 2x2 (HARQ)'!$B$84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(HARQ)'!$B$85:$B$100</c:f>
              <c:numCache>
                <c:formatCode>General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C19-41EF-8D18-0AC1C588BBF5}"/>
            </c:ext>
          </c:extLst>
        </c:ser>
        <c:ser>
          <c:idx val="4"/>
          <c:order val="1"/>
          <c:tx>
            <c:strRef>
              <c:f>'FR1 TDD 2x2 (HARQ)'!$C$84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(HARQ)'!$C$85:$C$100</c:f>
              <c:numCache>
                <c:formatCode>General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19-41EF-8D18-0AC1C588BBF5}"/>
            </c:ext>
          </c:extLst>
        </c:ser>
        <c:ser>
          <c:idx val="0"/>
          <c:order val="2"/>
          <c:tx>
            <c:strRef>
              <c:f>'FR1 TDD 2x2 (HARQ)'!$D$84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(HARQ)'!$D$85:$D$100</c:f>
              <c:numCache>
                <c:formatCode>General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C19-41EF-8D18-0AC1C588BBF5}"/>
            </c:ext>
          </c:extLst>
        </c:ser>
        <c:ser>
          <c:idx val="5"/>
          <c:order val="3"/>
          <c:tx>
            <c:strRef>
              <c:f>'FR1 TDD 2x2 (HARQ)'!$E$84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(HARQ)'!$E$85:$E$100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C19-41EF-8D18-0AC1C588BBF5}"/>
            </c:ext>
          </c:extLst>
        </c:ser>
        <c:ser>
          <c:idx val="6"/>
          <c:order val="4"/>
          <c:tx>
            <c:strRef>
              <c:f>'FR1 TDD 2x2 (HARQ)'!$F$84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(HARQ)'!$F$85:$F$100</c:f>
              <c:numCache>
                <c:formatCode>0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C19-41EF-8D18-0AC1C588BBF5}"/>
            </c:ext>
          </c:extLst>
        </c:ser>
        <c:ser>
          <c:idx val="7"/>
          <c:order val="5"/>
          <c:tx>
            <c:strRef>
              <c:f>'FR1 TDD 2x2 (HARQ)'!$G$84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(HARQ)'!$G$85:$G$100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C19-41EF-8D18-0AC1C588BBF5}"/>
            </c:ext>
          </c:extLst>
        </c:ser>
        <c:ser>
          <c:idx val="1"/>
          <c:order val="6"/>
          <c:tx>
            <c:strRef>
              <c:f>'FR1 TDD 2x2 (HARQ)'!$H$84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(HARQ)'!$H$85:$H$100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C19-41EF-8D18-0AC1C588BBF5}"/>
            </c:ext>
          </c:extLst>
        </c:ser>
        <c:ser>
          <c:idx val="8"/>
          <c:order val="7"/>
          <c:tx>
            <c:strRef>
              <c:f>'FR1 TDD 2x2 (HARQ)'!$I$84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(HARQ)'!$I$85:$I$100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  <c:pt idx="1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C19-41EF-8D18-0AC1C588BBF5}"/>
            </c:ext>
          </c:extLst>
        </c:ser>
        <c:ser>
          <c:idx val="2"/>
          <c:order val="8"/>
          <c:tx>
            <c:strRef>
              <c:f>'FR1 TDD 2x2 (HARQ)'!$J$84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'FR1 TDD 2x2 (HARQ)'!$J$85:$J$95</c:f>
              <c:numCache>
                <c:formatCode>0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8C19-41EF-8D18-0AC1C588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7073024"/>
        <c:axId val="-2067076288"/>
      </c:lineChart>
      <c:catAx>
        <c:axId val="-2067073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76288"/>
        <c:crosses val="autoZero"/>
        <c:auto val="1"/>
        <c:lblAlgn val="ctr"/>
        <c:lblOffset val="100"/>
        <c:noMultiLvlLbl val="0"/>
      </c:catAx>
      <c:valAx>
        <c:axId val="-206707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73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560092451182962"/>
          <c:h val="0.128890363039710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Throughput statistics, [Mbps]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TDD 2x4 (HARQ)'!$B$2</c:f>
              <c:strCache>
                <c:ptCount val="1"/>
                <c:pt idx="0">
                  <c:v>QC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(HARQ)'!$B$3:$B$18</c:f>
              <c:numCache>
                <c:formatCode>0.00</c:formatCode>
                <c:ptCount val="16"/>
                <c:pt idx="0">
                  <c:v>18.34</c:v>
                </c:pt>
                <c:pt idx="1">
                  <c:v>23.85</c:v>
                </c:pt>
                <c:pt idx="2">
                  <c:v>30.78</c:v>
                </c:pt>
                <c:pt idx="3">
                  <c:v>43.42</c:v>
                </c:pt>
                <c:pt idx="4">
                  <c:v>54.82</c:v>
                </c:pt>
                <c:pt idx="5">
                  <c:v>64.7</c:v>
                </c:pt>
                <c:pt idx="6">
                  <c:v>74.39</c:v>
                </c:pt>
                <c:pt idx="7">
                  <c:v>85.22</c:v>
                </c:pt>
                <c:pt idx="8">
                  <c:v>97.85</c:v>
                </c:pt>
                <c:pt idx="9">
                  <c:v>112.1</c:v>
                </c:pt>
                <c:pt idx="10">
                  <c:v>123.5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A35-425D-9B24-0D48B9329B67}"/>
            </c:ext>
          </c:extLst>
        </c:ser>
        <c:ser>
          <c:idx val="4"/>
          <c:order val="1"/>
          <c:tx>
            <c:strRef>
              <c:f>'FR1 TDD 2x4 (HARQ)'!$C$2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(HARQ)'!$C$3:$C$18</c:f>
              <c:numCache>
                <c:formatCode>0.00</c:formatCode>
                <c:ptCount val="16"/>
                <c:pt idx="0">
                  <c:v>18.63</c:v>
                </c:pt>
                <c:pt idx="1">
                  <c:v>25.14</c:v>
                </c:pt>
                <c:pt idx="2">
                  <c:v>30.74</c:v>
                </c:pt>
                <c:pt idx="3">
                  <c:v>42.25</c:v>
                </c:pt>
                <c:pt idx="4">
                  <c:v>54.4</c:v>
                </c:pt>
                <c:pt idx="5">
                  <c:v>66.97</c:v>
                </c:pt>
                <c:pt idx="6">
                  <c:v>79.930000000000007</c:v>
                </c:pt>
                <c:pt idx="7">
                  <c:v>94.71</c:v>
                </c:pt>
                <c:pt idx="8">
                  <c:v>108.8</c:v>
                </c:pt>
                <c:pt idx="9">
                  <c:v>121.21</c:v>
                </c:pt>
                <c:pt idx="10">
                  <c:v>135.53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35-425D-9B24-0D48B9329B67}"/>
            </c:ext>
          </c:extLst>
        </c:ser>
        <c:ser>
          <c:idx val="0"/>
          <c:order val="2"/>
          <c:tx>
            <c:strRef>
              <c:f>'FR1 TDD 2x4 (HARQ)'!$D$2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(HARQ)'!$D$3:$D$18</c:f>
              <c:numCache>
                <c:formatCode>0.00</c:formatCode>
                <c:ptCount val="16"/>
                <c:pt idx="0">
                  <c:v>22.7</c:v>
                </c:pt>
                <c:pt idx="1">
                  <c:v>29.7</c:v>
                </c:pt>
                <c:pt idx="2">
                  <c:v>40.200000000000003</c:v>
                </c:pt>
                <c:pt idx="3">
                  <c:v>49.9</c:v>
                </c:pt>
                <c:pt idx="4">
                  <c:v>62.5</c:v>
                </c:pt>
                <c:pt idx="5">
                  <c:v>76.400000000000006</c:v>
                </c:pt>
                <c:pt idx="6">
                  <c:v>90.4</c:v>
                </c:pt>
                <c:pt idx="7">
                  <c:v>103.6</c:v>
                </c:pt>
                <c:pt idx="8">
                  <c:v>117</c:v>
                </c:pt>
                <c:pt idx="9">
                  <c:v>126.7</c:v>
                </c:pt>
                <c:pt idx="10">
                  <c:v>141.69999999999999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A35-425D-9B24-0D48B9329B67}"/>
            </c:ext>
          </c:extLst>
        </c:ser>
        <c:ser>
          <c:idx val="5"/>
          <c:order val="3"/>
          <c:tx>
            <c:strRef>
              <c:f>'FR1 TDD 2x4 (HARQ)'!$E$2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(HARQ)'!$E$3:$E$18</c:f>
              <c:numCache>
                <c:formatCode>0.00</c:formatCode>
                <c:ptCount val="16"/>
                <c:pt idx="0">
                  <c:v>20.017700000000001</c:v>
                </c:pt>
                <c:pt idx="1">
                  <c:v>24.980399999999999</c:v>
                </c:pt>
                <c:pt idx="2">
                  <c:v>29.6311</c:v>
                </c:pt>
                <c:pt idx="3">
                  <c:v>36.215400000000002</c:v>
                </c:pt>
                <c:pt idx="4">
                  <c:v>45.423000000000002</c:v>
                </c:pt>
                <c:pt idx="5">
                  <c:v>59.325600000000001</c:v>
                </c:pt>
                <c:pt idx="6">
                  <c:v>74.360699999999994</c:v>
                </c:pt>
                <c:pt idx="7">
                  <c:v>89.0488</c:v>
                </c:pt>
                <c:pt idx="8">
                  <c:v>103.23909999999999</c:v>
                </c:pt>
                <c:pt idx="9">
                  <c:v>117.1301</c:v>
                </c:pt>
                <c:pt idx="10">
                  <c:v>131.70849999999999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A35-425D-9B24-0D48B9329B67}"/>
            </c:ext>
          </c:extLst>
        </c:ser>
        <c:ser>
          <c:idx val="6"/>
          <c:order val="4"/>
          <c:tx>
            <c:strRef>
              <c:f>'FR1 TDD 2x4 (HARQ)'!$F$2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(HARQ)'!$F$3:$F$18</c:f>
              <c:numCache>
                <c:formatCode>0.00</c:formatCode>
                <c:ptCount val="16"/>
                <c:pt idx="0">
                  <c:v>18.100000000000001</c:v>
                </c:pt>
                <c:pt idx="1">
                  <c:v>24.76</c:v>
                </c:pt>
                <c:pt idx="2">
                  <c:v>31.75</c:v>
                </c:pt>
                <c:pt idx="3">
                  <c:v>46.78</c:v>
                </c:pt>
                <c:pt idx="4">
                  <c:v>59.37</c:v>
                </c:pt>
                <c:pt idx="5">
                  <c:v>70.709999999999994</c:v>
                </c:pt>
                <c:pt idx="6">
                  <c:v>85.38</c:v>
                </c:pt>
                <c:pt idx="7">
                  <c:v>98.78</c:v>
                </c:pt>
                <c:pt idx="8">
                  <c:v>107.81</c:v>
                </c:pt>
                <c:pt idx="9">
                  <c:v>121.2</c:v>
                </c:pt>
                <c:pt idx="10">
                  <c:v>131.91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A35-425D-9B24-0D48B9329B67}"/>
            </c:ext>
          </c:extLst>
        </c:ser>
        <c:ser>
          <c:idx val="7"/>
          <c:order val="5"/>
          <c:tx>
            <c:strRef>
              <c:f>'FR1 TDD 2x4 (HARQ)'!$G$2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(HARQ)'!$G$3:$G$18</c:f>
              <c:numCache>
                <c:formatCode>0.00</c:formatCode>
                <c:ptCount val="16"/>
                <c:pt idx="0">
                  <c:v>17.09</c:v>
                </c:pt>
                <c:pt idx="1">
                  <c:v>25.8</c:v>
                </c:pt>
                <c:pt idx="2">
                  <c:v>36.1</c:v>
                </c:pt>
                <c:pt idx="3">
                  <c:v>47.93</c:v>
                </c:pt>
                <c:pt idx="4">
                  <c:v>59.68</c:v>
                </c:pt>
                <c:pt idx="5">
                  <c:v>71.56</c:v>
                </c:pt>
                <c:pt idx="6">
                  <c:v>84.78</c:v>
                </c:pt>
                <c:pt idx="7">
                  <c:v>98.71</c:v>
                </c:pt>
                <c:pt idx="8">
                  <c:v>110.43</c:v>
                </c:pt>
                <c:pt idx="9">
                  <c:v>124.06</c:v>
                </c:pt>
                <c:pt idx="10">
                  <c:v>140.88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A35-425D-9B24-0D48B9329B67}"/>
            </c:ext>
          </c:extLst>
        </c:ser>
        <c:ser>
          <c:idx val="1"/>
          <c:order val="6"/>
          <c:tx>
            <c:strRef>
              <c:f>'FR1 TDD 2x4 (HARQ)'!$H$2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(HARQ)'!$H$3:$H$18</c:f>
              <c:numCache>
                <c:formatCode>0.00</c:formatCode>
                <c:ptCount val="16"/>
                <c:pt idx="0">
                  <c:v>20.47</c:v>
                </c:pt>
                <c:pt idx="1">
                  <c:v>26.8</c:v>
                </c:pt>
                <c:pt idx="2">
                  <c:v>36.72</c:v>
                </c:pt>
                <c:pt idx="3">
                  <c:v>47.19</c:v>
                </c:pt>
                <c:pt idx="4">
                  <c:v>56.43</c:v>
                </c:pt>
                <c:pt idx="5">
                  <c:v>69.900000000000006</c:v>
                </c:pt>
                <c:pt idx="6">
                  <c:v>82.26</c:v>
                </c:pt>
                <c:pt idx="7">
                  <c:v>94.74</c:v>
                </c:pt>
                <c:pt idx="8">
                  <c:v>106.68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A35-425D-9B24-0D48B9329B67}"/>
            </c:ext>
          </c:extLst>
        </c:ser>
        <c:ser>
          <c:idx val="8"/>
          <c:order val="7"/>
          <c:tx>
            <c:strRef>
              <c:f>'FR1 TDD 2x4 (HARQ)'!$I$2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(HARQ)'!$I$3:$I$18</c:f>
              <c:numCache>
                <c:formatCode>0.00</c:formatCode>
                <c:ptCount val="16"/>
                <c:pt idx="0">
                  <c:v>22.12</c:v>
                </c:pt>
                <c:pt idx="1">
                  <c:v>26.5</c:v>
                </c:pt>
                <c:pt idx="2">
                  <c:v>33.270000000000003</c:v>
                </c:pt>
                <c:pt idx="3">
                  <c:v>43.91</c:v>
                </c:pt>
                <c:pt idx="4">
                  <c:v>55.31</c:v>
                </c:pt>
                <c:pt idx="5">
                  <c:v>66.790000000000006</c:v>
                </c:pt>
                <c:pt idx="6">
                  <c:v>80.510000000000005</c:v>
                </c:pt>
                <c:pt idx="7">
                  <c:v>92.37</c:v>
                </c:pt>
                <c:pt idx="8">
                  <c:v>106.7</c:v>
                </c:pt>
                <c:pt idx="9">
                  <c:v>119.4</c:v>
                </c:pt>
                <c:pt idx="10">
                  <c:v>132.93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A35-425D-9B24-0D48B9329B67}"/>
            </c:ext>
          </c:extLst>
        </c:ser>
        <c:ser>
          <c:idx val="2"/>
          <c:order val="8"/>
          <c:tx>
            <c:strRef>
              <c:f>'FR1 TDD 2x4 (HARQ)'!$J$2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'FR1 TDD 2x4 (HARQ)'!$J$3:$J$13</c:f>
              <c:numCache>
                <c:formatCode>0.00</c:formatCode>
                <c:ptCount val="11"/>
                <c:pt idx="0">
                  <c:v>15.115</c:v>
                </c:pt>
                <c:pt idx="1">
                  <c:v>22.515000000000001</c:v>
                </c:pt>
                <c:pt idx="2">
                  <c:v>30.393000000000001</c:v>
                </c:pt>
                <c:pt idx="3">
                  <c:v>38.606999999999999</c:v>
                </c:pt>
                <c:pt idx="4">
                  <c:v>51.223999999999997</c:v>
                </c:pt>
                <c:pt idx="5">
                  <c:v>65.335999999999999</c:v>
                </c:pt>
                <c:pt idx="6">
                  <c:v>79.59</c:v>
                </c:pt>
                <c:pt idx="7">
                  <c:v>90.287999999999997</c:v>
                </c:pt>
                <c:pt idx="8">
                  <c:v>106.03100000000001</c:v>
                </c:pt>
                <c:pt idx="9">
                  <c:v>123.29900000000001</c:v>
                </c:pt>
                <c:pt idx="10">
                  <c:v>139.89599999999999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A35-425D-9B24-0D48B9329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7079008"/>
        <c:axId val="-2067069216"/>
      </c:lineChart>
      <c:catAx>
        <c:axId val="-2067079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69216"/>
        <c:crosses val="autoZero"/>
        <c:auto val="1"/>
        <c:lblAlgn val="ctr"/>
        <c:lblOffset val="100"/>
        <c:noMultiLvlLbl val="0"/>
      </c:catAx>
      <c:valAx>
        <c:axId val="-206706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5456150020836401"/>
          <c:h val="0.128224811205747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BLER</a:t>
            </a:r>
            <a:r>
              <a:rPr lang="en-US" baseline="0"/>
              <a:t> statistics</a:t>
            </a:r>
            <a:endParaRPr lang="en-US"/>
          </a:p>
        </c:rich>
      </c:tx>
      <c:layout>
        <c:manualLayout>
          <c:xMode val="edge"/>
          <c:yMode val="edge"/>
          <c:x val="0.44064145610161443"/>
          <c:y val="2.5337669333439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TDD 2x4 (HARQ)'!$B$44</c:f>
              <c:strCache>
                <c:ptCount val="1"/>
                <c:pt idx="0">
                  <c:v>QC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(HARQ)'!$B$45:$B$60</c:f>
              <c:numCache>
                <c:formatCode>0.00</c:formatCode>
                <c:ptCount val="16"/>
                <c:pt idx="0">
                  <c:v>3.44E-2</c:v>
                </c:pt>
                <c:pt idx="1">
                  <c:v>1.9099999999999999E-2</c:v>
                </c:pt>
                <c:pt idx="2">
                  <c:v>1.83E-2</c:v>
                </c:pt>
                <c:pt idx="3">
                  <c:v>3.4599999999999999E-2</c:v>
                </c:pt>
                <c:pt idx="4">
                  <c:v>1.8700000000000001E-2</c:v>
                </c:pt>
                <c:pt idx="5">
                  <c:v>5.4799999999999996E-3</c:v>
                </c:pt>
                <c:pt idx="6">
                  <c:v>7.2800000000000002E-4</c:v>
                </c:pt>
                <c:pt idx="7">
                  <c:v>3.6400000000000001E-4</c:v>
                </c:pt>
                <c:pt idx="8">
                  <c:v>2.9199999999999999E-3</c:v>
                </c:pt>
                <c:pt idx="9">
                  <c:v>4.6300000000000001E-2</c:v>
                </c:pt>
                <c:pt idx="10">
                  <c:v>9.06E-2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F4-4E32-9C6A-549F421DBD51}"/>
            </c:ext>
          </c:extLst>
        </c:ser>
        <c:ser>
          <c:idx val="4"/>
          <c:order val="1"/>
          <c:tx>
            <c:strRef>
              <c:f>'FR1 TDD 2x4 (HARQ)'!$C$44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(HARQ)'!$C$45:$C$60</c:f>
              <c:numCache>
                <c:formatCode>0.00</c:formatCode>
                <c:ptCount val="16"/>
                <c:pt idx="0">
                  <c:v>0.14000000000000001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7.0000000000000007E-2</c:v>
                </c:pt>
                <c:pt idx="5">
                  <c:v>0.05</c:v>
                </c:pt>
                <c:pt idx="6">
                  <c:v>0.04</c:v>
                </c:pt>
                <c:pt idx="7">
                  <c:v>0.04</c:v>
                </c:pt>
                <c:pt idx="8">
                  <c:v>0.05</c:v>
                </c:pt>
                <c:pt idx="9">
                  <c:v>0.08</c:v>
                </c:pt>
                <c:pt idx="10">
                  <c:v>0.08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F4-4E32-9C6A-549F421DBD51}"/>
            </c:ext>
          </c:extLst>
        </c:ser>
        <c:ser>
          <c:idx val="0"/>
          <c:order val="2"/>
          <c:tx>
            <c:strRef>
              <c:f>'FR1 TDD 2x4 (HARQ)'!$D$44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(HARQ)'!$D$45:$D$60</c:f>
              <c:numCache>
                <c:formatCode>0.00</c:formatCode>
                <c:ptCount val="16"/>
                <c:pt idx="0">
                  <c:v>0.14000000000000001</c:v>
                </c:pt>
                <c:pt idx="1">
                  <c:v>0.12</c:v>
                </c:pt>
                <c:pt idx="2">
                  <c:v>0.06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0.04</c:v>
                </c:pt>
                <c:pt idx="6">
                  <c:v>0.05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0.11</c:v>
                </c:pt>
                <c:pt idx="10">
                  <c:v>0.11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CF4-4E32-9C6A-549F421DBD51}"/>
            </c:ext>
          </c:extLst>
        </c:ser>
        <c:ser>
          <c:idx val="5"/>
          <c:order val="3"/>
          <c:tx>
            <c:strRef>
              <c:f>'FR1 TDD 2x4 (HARQ)'!$E$44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(HARQ)'!$E$45:$E$60</c:f>
              <c:numCache>
                <c:formatCode>0.00</c:formatCode>
                <c:ptCount val="16"/>
                <c:pt idx="0">
                  <c:v>0.26250000000000001</c:v>
                </c:pt>
                <c:pt idx="1">
                  <c:v>0.2419</c:v>
                </c:pt>
                <c:pt idx="2">
                  <c:v>0.21210000000000001</c:v>
                </c:pt>
                <c:pt idx="3">
                  <c:v>0.1004</c:v>
                </c:pt>
                <c:pt idx="4">
                  <c:v>3.0599999999999999E-2</c:v>
                </c:pt>
                <c:pt idx="5">
                  <c:v>6.4000000000000003E-3</c:v>
                </c:pt>
                <c:pt idx="6">
                  <c:v>3.5999999999999999E-3</c:v>
                </c:pt>
                <c:pt idx="7">
                  <c:v>4.1999999999999997E-3</c:v>
                </c:pt>
                <c:pt idx="8">
                  <c:v>6.3E-3</c:v>
                </c:pt>
                <c:pt idx="9">
                  <c:v>2.2800000000000001E-2</c:v>
                </c:pt>
                <c:pt idx="10">
                  <c:v>3.0700000000000002E-2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CF4-4E32-9C6A-549F421DBD51}"/>
            </c:ext>
          </c:extLst>
        </c:ser>
        <c:ser>
          <c:idx val="6"/>
          <c:order val="4"/>
          <c:tx>
            <c:strRef>
              <c:f>'FR1 TDD 2x4 (HARQ)'!$F$44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(HARQ)'!$F$45:$F$60</c:f>
              <c:numCache>
                <c:formatCode>0.00</c:formatCode>
                <c:ptCount val="16"/>
                <c:pt idx="0">
                  <c:v>0.16</c:v>
                </c:pt>
                <c:pt idx="1">
                  <c:v>0.12</c:v>
                </c:pt>
                <c:pt idx="2">
                  <c:v>0.08</c:v>
                </c:pt>
                <c:pt idx="3">
                  <c:v>0.05</c:v>
                </c:pt>
                <c:pt idx="4">
                  <c:v>0.05</c:v>
                </c:pt>
                <c:pt idx="5">
                  <c:v>0.04</c:v>
                </c:pt>
                <c:pt idx="6">
                  <c:v>0.04</c:v>
                </c:pt>
                <c:pt idx="7">
                  <c:v>0.06</c:v>
                </c:pt>
                <c:pt idx="8">
                  <c:v>0.09</c:v>
                </c:pt>
                <c:pt idx="9">
                  <c:v>0.08</c:v>
                </c:pt>
                <c:pt idx="10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CF4-4E32-9C6A-549F421DBD51}"/>
            </c:ext>
          </c:extLst>
        </c:ser>
        <c:ser>
          <c:idx val="7"/>
          <c:order val="5"/>
          <c:tx>
            <c:strRef>
              <c:f>'FR1 TDD 2x4 (HARQ)'!$G$44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(HARQ)'!$G$45:$G$60</c:f>
              <c:numCache>
                <c:formatCode>0.00</c:formatCode>
                <c:ptCount val="16"/>
                <c:pt idx="0" formatCode="General">
                  <c:v>0.05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0.08</c:v>
                </c:pt>
                <c:pt idx="10">
                  <c:v>7.0000000000000007E-2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CF4-4E32-9C6A-549F421DBD51}"/>
            </c:ext>
          </c:extLst>
        </c:ser>
        <c:ser>
          <c:idx val="1"/>
          <c:order val="6"/>
          <c:tx>
            <c:strRef>
              <c:f>'FR1 TDD 2x4 (HARQ)'!$H$44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(HARQ)'!$H$45:$H$60</c:f>
              <c:numCache>
                <c:formatCode>0.00</c:formatCode>
                <c:ptCount val="16"/>
                <c:pt idx="0" formatCode="General">
                  <c:v>0.04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0.01</c:v>
                </c:pt>
                <c:pt idx="5">
                  <c:v>0.03</c:v>
                </c:pt>
                <c:pt idx="6">
                  <c:v>0.02</c:v>
                </c:pt>
                <c:pt idx="7">
                  <c:v>0.02</c:v>
                </c:pt>
                <c:pt idx="8">
                  <c:v>0.03</c:v>
                </c:pt>
                <c:pt idx="9">
                  <c:v>0.01</c:v>
                </c:pt>
                <c:pt idx="10">
                  <c:v>4.0000000000000001E-3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CF4-4E32-9C6A-549F421DBD51}"/>
            </c:ext>
          </c:extLst>
        </c:ser>
        <c:ser>
          <c:idx val="8"/>
          <c:order val="7"/>
          <c:tx>
            <c:strRef>
              <c:f>'FR1 TDD 2x4 (HARQ)'!$I$44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(HARQ)'!$I$45:$I$60</c:f>
              <c:numCache>
                <c:formatCode>0.00</c:formatCode>
                <c:ptCount val="16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0.06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0.08</c:v>
                </c:pt>
                <c:pt idx="9">
                  <c:v>0.09</c:v>
                </c:pt>
                <c:pt idx="10">
                  <c:v>7.0000000000000007E-2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CF4-4E32-9C6A-549F421DBD51}"/>
            </c:ext>
          </c:extLst>
        </c:ser>
        <c:ser>
          <c:idx val="2"/>
          <c:order val="8"/>
          <c:tx>
            <c:strRef>
              <c:f>'FR1 TDD 2x4 (HARQ)'!$J$44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'FR1 TDD 2x4 (HARQ)'!$J$45:$J$55</c:f>
              <c:numCache>
                <c:formatCode>0.00</c:formatCode>
                <c:ptCount val="11"/>
                <c:pt idx="0">
                  <c:v>2.3E-2</c:v>
                </c:pt>
                <c:pt idx="1">
                  <c:v>7.3999999999999996E-2</c:v>
                </c:pt>
                <c:pt idx="2">
                  <c:v>3.1E-2</c:v>
                </c:pt>
                <c:pt idx="3">
                  <c:v>5.6000000000000001E-2</c:v>
                </c:pt>
                <c:pt idx="4">
                  <c:v>4.4999999999999998E-2</c:v>
                </c:pt>
                <c:pt idx="5">
                  <c:v>6.2E-2</c:v>
                </c:pt>
                <c:pt idx="6">
                  <c:v>4.3999999999999997E-2</c:v>
                </c:pt>
                <c:pt idx="7">
                  <c:v>8.0000000000000002E-3</c:v>
                </c:pt>
                <c:pt idx="8">
                  <c:v>0.01</c:v>
                </c:pt>
                <c:pt idx="9">
                  <c:v>7.0000000000000001E-3</c:v>
                </c:pt>
                <c:pt idx="10">
                  <c:v>8.0000000000000002E-3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CCF4-4E32-9C6A-549F421DB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7067584"/>
        <c:axId val="-2067075744"/>
      </c:lineChart>
      <c:catAx>
        <c:axId val="-2067067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75744"/>
        <c:crosses val="autoZero"/>
        <c:auto val="1"/>
        <c:lblAlgn val="ctr"/>
        <c:lblOffset val="100"/>
        <c:noMultiLvlLbl val="0"/>
      </c:catAx>
      <c:valAx>
        <c:axId val="-2067075744"/>
        <c:scaling>
          <c:logBase val="10"/>
          <c:orientation val="minMax"/>
          <c:max val="1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6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96685311695818"/>
          <c:h val="0.13277527550080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 statistics</a:t>
            </a:r>
          </a:p>
        </c:rich>
      </c:tx>
      <c:layout>
        <c:manualLayout>
          <c:xMode val="edge"/>
          <c:yMode val="edge"/>
          <c:x val="0.45625088466421559"/>
          <c:y val="3.669393724983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TDD 2x4 (HARQ)'!$B$64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(HARQ)'!$B$65:$B$80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9D2-4071-88CF-555174D4FAAE}"/>
            </c:ext>
          </c:extLst>
        </c:ser>
        <c:ser>
          <c:idx val="4"/>
          <c:order val="1"/>
          <c:tx>
            <c:strRef>
              <c:f>'FR1 TDD 2x4 (HARQ)'!$C$64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(HARQ)'!$C$65:$C$80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D2-4071-88CF-555174D4FAAE}"/>
            </c:ext>
          </c:extLst>
        </c:ser>
        <c:ser>
          <c:idx val="0"/>
          <c:order val="2"/>
          <c:tx>
            <c:strRef>
              <c:f>'FR1 TDD 2x4 (HARQ)'!$D$64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(HARQ)'!$D$65:$D$80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9D2-4071-88CF-555174D4FAAE}"/>
            </c:ext>
          </c:extLst>
        </c:ser>
        <c:ser>
          <c:idx val="5"/>
          <c:order val="3"/>
          <c:tx>
            <c:strRef>
              <c:f>'FR1 TDD 2x4 (HARQ)'!$E$64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(HARQ)'!$E$65:$E$80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9D2-4071-88CF-555174D4FAAE}"/>
            </c:ext>
          </c:extLst>
        </c:ser>
        <c:ser>
          <c:idx val="6"/>
          <c:order val="4"/>
          <c:tx>
            <c:strRef>
              <c:f>'FR1 TDD 2x4 (HARQ)'!$F$64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(HARQ)'!$F$65:$F$80</c:f>
              <c:numCache>
                <c:formatCode>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9D2-4071-88CF-555174D4FAAE}"/>
            </c:ext>
          </c:extLst>
        </c:ser>
        <c:ser>
          <c:idx val="7"/>
          <c:order val="5"/>
          <c:tx>
            <c:strRef>
              <c:f>'FR1 TDD 2x4 (HARQ)'!$G$64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(HARQ)'!$G$65:$G$80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9D2-4071-88CF-555174D4FAAE}"/>
            </c:ext>
          </c:extLst>
        </c:ser>
        <c:ser>
          <c:idx val="1"/>
          <c:order val="6"/>
          <c:tx>
            <c:strRef>
              <c:f>'FR1 TDD 2x4 (HARQ)'!$H$64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(HARQ)'!$H$65:$H$80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9D2-4071-88CF-555174D4FAAE}"/>
            </c:ext>
          </c:extLst>
        </c:ser>
        <c:ser>
          <c:idx val="8"/>
          <c:order val="7"/>
          <c:tx>
            <c:strRef>
              <c:f>'FR1 TDD 2x4 (HARQ)'!$I$64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(HARQ)'!$I$65:$I$80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9D2-4071-88CF-555174D4FAAE}"/>
            </c:ext>
          </c:extLst>
        </c:ser>
        <c:ser>
          <c:idx val="2"/>
          <c:order val="8"/>
          <c:tx>
            <c:strRef>
              <c:f>'FR1 TDD 2x4 (HARQ)'!$J$64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'FR1 TDD 2x4 (HARQ)'!$J$65:$J$75</c:f>
              <c:numCache>
                <c:formatCode>0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59D2-4071-88CF-555174D4F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7079552"/>
        <c:axId val="-2067077920"/>
      </c:lineChart>
      <c:catAx>
        <c:axId val="-2067079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77920"/>
        <c:crosses val="autoZero"/>
        <c:auto val="1"/>
        <c:lblAlgn val="ctr"/>
        <c:lblOffset val="100"/>
        <c:noMultiLvlLbl val="0"/>
      </c:catAx>
      <c:valAx>
        <c:axId val="-206707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7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96685311695818"/>
          <c:h val="0.128369850395332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CQI statistics</a:t>
            </a:r>
          </a:p>
        </c:rich>
      </c:tx>
      <c:layout>
        <c:manualLayout>
          <c:xMode val="edge"/>
          <c:yMode val="edge"/>
          <c:x val="0.45625088466421559"/>
          <c:y val="3.669393724983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TDD 2x4 (HARQ)'!$B$84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(HARQ)'!$B$85:$B$100</c:f>
              <c:numCache>
                <c:formatCode>General</c:formatCode>
                <c:ptCount val="1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49-4BF3-B5B3-EF56B0B3122C}"/>
            </c:ext>
          </c:extLst>
        </c:ser>
        <c:ser>
          <c:idx val="4"/>
          <c:order val="1"/>
          <c:tx>
            <c:strRef>
              <c:f>'FR1 TDD 2x4 (HARQ)'!$C$84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(HARQ)'!$C$85:$C$100</c:f>
              <c:numCache>
                <c:formatCode>General</c:formatCode>
                <c:ptCount val="1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49-4BF3-B5B3-EF56B0B3122C}"/>
            </c:ext>
          </c:extLst>
        </c:ser>
        <c:ser>
          <c:idx val="0"/>
          <c:order val="2"/>
          <c:tx>
            <c:strRef>
              <c:f>'FR1 TDD 2x4 (HARQ)'!$D$84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(HARQ)'!$D$85:$D$100</c:f>
              <c:numCache>
                <c:formatCode>General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C49-4BF3-B5B3-EF56B0B3122C}"/>
            </c:ext>
          </c:extLst>
        </c:ser>
        <c:ser>
          <c:idx val="5"/>
          <c:order val="3"/>
          <c:tx>
            <c:strRef>
              <c:f>'FR1 TDD 2x4 (HARQ)'!$E$84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(HARQ)'!$E$85:$E$100</c:f>
              <c:numCache>
                <c:formatCode>0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C49-4BF3-B5B3-EF56B0B3122C}"/>
            </c:ext>
          </c:extLst>
        </c:ser>
        <c:ser>
          <c:idx val="6"/>
          <c:order val="4"/>
          <c:tx>
            <c:strRef>
              <c:f>'FR1 TDD 2x4 (HARQ)'!$F$84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(HARQ)'!$F$85:$F$100</c:f>
              <c:numCache>
                <c:formatCode>0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C49-4BF3-B5B3-EF56B0B3122C}"/>
            </c:ext>
          </c:extLst>
        </c:ser>
        <c:ser>
          <c:idx val="7"/>
          <c:order val="5"/>
          <c:tx>
            <c:strRef>
              <c:f>'FR1 TDD 2x4 (HARQ)'!$G$84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(HARQ)'!$G$85:$G$100</c:f>
              <c:numCache>
                <c:formatCode>0</c:formatCode>
                <c:ptCount val="1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C49-4BF3-B5B3-EF56B0B3122C}"/>
            </c:ext>
          </c:extLst>
        </c:ser>
        <c:ser>
          <c:idx val="1"/>
          <c:order val="6"/>
          <c:tx>
            <c:strRef>
              <c:f>'FR1 TDD 2x4 (HARQ)'!$H$84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(HARQ)'!$H$85:$H$100</c:f>
              <c:numCache>
                <c:formatCode>0</c:formatCode>
                <c:ptCount val="16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C49-4BF3-B5B3-EF56B0B3122C}"/>
            </c:ext>
          </c:extLst>
        </c:ser>
        <c:ser>
          <c:idx val="8"/>
          <c:order val="7"/>
          <c:tx>
            <c:strRef>
              <c:f>'FR1 TDD 2x4 (HARQ)'!$I$84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 (HARQ)'!$I$85:$I$100</c:f>
              <c:numCache>
                <c:formatCode>0</c:formatCode>
                <c:ptCount val="1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C49-4BF3-B5B3-EF56B0B3122C}"/>
            </c:ext>
          </c:extLst>
        </c:ser>
        <c:ser>
          <c:idx val="2"/>
          <c:order val="8"/>
          <c:tx>
            <c:strRef>
              <c:f>'FR1 TDD 2x4 (HARQ)'!$J$84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'FR1 TDD 2x4 (HARQ)'!$J$85:$J$95</c:f>
              <c:numCache>
                <c:formatCode>0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9C49-4BF3-B5B3-EF56B0B31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7067040"/>
        <c:axId val="-2067065408"/>
      </c:lineChart>
      <c:catAx>
        <c:axId val="-206706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65408"/>
        <c:crosses val="autoZero"/>
        <c:auto val="1"/>
        <c:lblAlgn val="ctr"/>
        <c:lblOffset val="100"/>
        <c:noMultiLvlLbl val="0"/>
      </c:catAx>
      <c:valAx>
        <c:axId val="-206706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6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96685311695818"/>
          <c:h val="0.12836989062899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Throughput statistics, [Mbps]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'FR2-1 (HARQ)'!$B$2</c:f>
              <c:strCache>
                <c:ptCount val="1"/>
                <c:pt idx="0">
                  <c:v>QC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'FR2-1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(HARQ)'!$B$3:$B$18</c:f>
              <c:numCache>
                <c:formatCode>0.00</c:formatCode>
                <c:ptCount val="16"/>
                <c:pt idx="0">
                  <c:v>18.05</c:v>
                </c:pt>
                <c:pt idx="1">
                  <c:v>23.85</c:v>
                </c:pt>
                <c:pt idx="2">
                  <c:v>31.07</c:v>
                </c:pt>
                <c:pt idx="3">
                  <c:v>39.520000000000003</c:v>
                </c:pt>
                <c:pt idx="4">
                  <c:v>48.36</c:v>
                </c:pt>
                <c:pt idx="5">
                  <c:v>57.86</c:v>
                </c:pt>
                <c:pt idx="6">
                  <c:v>70.78</c:v>
                </c:pt>
                <c:pt idx="7">
                  <c:v>83.22</c:v>
                </c:pt>
                <c:pt idx="8">
                  <c:v>97.85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75-4BF9-ADB7-EFFCB759E952}"/>
            </c:ext>
          </c:extLst>
        </c:ser>
        <c:ser>
          <c:idx val="0"/>
          <c:order val="1"/>
          <c:tx>
            <c:strRef>
              <c:f>'FR2-1 (HARQ)'!$C$2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'FR2-1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(HARQ)'!$C$3:$C$18</c:f>
              <c:numCache>
                <c:formatCode>0.00</c:formatCode>
                <c:ptCount val="16"/>
                <c:pt idx="0">
                  <c:v>17.149999999999999</c:v>
                </c:pt>
                <c:pt idx="1">
                  <c:v>23.15</c:v>
                </c:pt>
                <c:pt idx="2">
                  <c:v>30.79</c:v>
                </c:pt>
                <c:pt idx="3">
                  <c:v>39.35</c:v>
                </c:pt>
                <c:pt idx="4">
                  <c:v>47.67</c:v>
                </c:pt>
                <c:pt idx="5">
                  <c:v>56.77</c:v>
                </c:pt>
                <c:pt idx="6">
                  <c:v>70.48</c:v>
                </c:pt>
                <c:pt idx="7">
                  <c:v>85.98</c:v>
                </c:pt>
                <c:pt idx="8">
                  <c:v>99.9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B75-4BF9-ADB7-EFFCB759E952}"/>
            </c:ext>
          </c:extLst>
        </c:ser>
        <c:ser>
          <c:idx val="5"/>
          <c:order val="2"/>
          <c:tx>
            <c:strRef>
              <c:f>'FR2-1 (HARQ)'!$D$2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'FR2-1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(HARQ)'!$D$3:$D$18</c:f>
              <c:numCache>
                <c:formatCode>0.00</c:formatCode>
                <c:ptCount val="16"/>
                <c:pt idx="0">
                  <c:v>19.899999999999999</c:v>
                </c:pt>
                <c:pt idx="1">
                  <c:v>27.6</c:v>
                </c:pt>
                <c:pt idx="2">
                  <c:v>35.9</c:v>
                </c:pt>
                <c:pt idx="3">
                  <c:v>44.6</c:v>
                </c:pt>
                <c:pt idx="4">
                  <c:v>55.5</c:v>
                </c:pt>
                <c:pt idx="5">
                  <c:v>66.2</c:v>
                </c:pt>
                <c:pt idx="6">
                  <c:v>80.099999999999994</c:v>
                </c:pt>
                <c:pt idx="7">
                  <c:v>96.5</c:v>
                </c:pt>
                <c:pt idx="8">
                  <c:v>111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B75-4BF9-ADB7-EFFCB759E952}"/>
            </c:ext>
          </c:extLst>
        </c:ser>
        <c:ser>
          <c:idx val="6"/>
          <c:order val="3"/>
          <c:tx>
            <c:strRef>
              <c:f>'FR2-1 (HARQ)'!$E$2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(HARQ)'!$E$3:$E$18</c:f>
              <c:numCache>
                <c:formatCode>0.00</c:formatCode>
                <c:ptCount val="16"/>
                <c:pt idx="0">
                  <c:v>22.388400000000001</c:v>
                </c:pt>
                <c:pt idx="1">
                  <c:v>30.474399999999999</c:v>
                </c:pt>
                <c:pt idx="2">
                  <c:v>40.467500000000001</c:v>
                </c:pt>
                <c:pt idx="3">
                  <c:v>51.282200000000003</c:v>
                </c:pt>
                <c:pt idx="4">
                  <c:v>61.945</c:v>
                </c:pt>
                <c:pt idx="5">
                  <c:v>72.978700000000003</c:v>
                </c:pt>
                <c:pt idx="6">
                  <c:v>81.302400000000006</c:v>
                </c:pt>
                <c:pt idx="7">
                  <c:v>91.673500000000004</c:v>
                </c:pt>
                <c:pt idx="8">
                  <c:v>107.331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B75-4BF9-ADB7-EFFCB759E952}"/>
            </c:ext>
          </c:extLst>
        </c:ser>
        <c:ser>
          <c:idx val="7"/>
          <c:order val="4"/>
          <c:tx>
            <c:strRef>
              <c:f>'FR2-1 (HARQ)'!$F$2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(HARQ)'!$F$3:$F$18</c:f>
              <c:numCache>
                <c:formatCode>0.00</c:formatCode>
                <c:ptCount val="16"/>
                <c:pt idx="0">
                  <c:v>19.399999999999999</c:v>
                </c:pt>
                <c:pt idx="1">
                  <c:v>25.49</c:v>
                </c:pt>
                <c:pt idx="2">
                  <c:v>33.11</c:v>
                </c:pt>
                <c:pt idx="3">
                  <c:v>42.49</c:v>
                </c:pt>
                <c:pt idx="4">
                  <c:v>51.81</c:v>
                </c:pt>
                <c:pt idx="5">
                  <c:v>62.63</c:v>
                </c:pt>
                <c:pt idx="6">
                  <c:v>75.739999999999995</c:v>
                </c:pt>
                <c:pt idx="7">
                  <c:v>89.49</c:v>
                </c:pt>
                <c:pt idx="8">
                  <c:v>99.7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B75-4BF9-ADB7-EFFCB759E952}"/>
            </c:ext>
          </c:extLst>
        </c:ser>
        <c:ser>
          <c:idx val="1"/>
          <c:order val="5"/>
          <c:tx>
            <c:strRef>
              <c:f>'FR2-1 (HARQ)'!$G$2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'FR2-1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(HARQ)'!$G$3:$G$18</c:f>
              <c:numCache>
                <c:formatCode>0.00</c:formatCode>
                <c:ptCount val="16"/>
                <c:pt idx="0">
                  <c:v>20.49</c:v>
                </c:pt>
                <c:pt idx="1">
                  <c:v>28.04</c:v>
                </c:pt>
                <c:pt idx="2">
                  <c:v>36.450000000000003</c:v>
                </c:pt>
                <c:pt idx="3">
                  <c:v>44.77</c:v>
                </c:pt>
                <c:pt idx="4">
                  <c:v>54.53</c:v>
                </c:pt>
                <c:pt idx="5">
                  <c:v>66.8</c:v>
                </c:pt>
                <c:pt idx="6">
                  <c:v>81.39</c:v>
                </c:pt>
                <c:pt idx="7">
                  <c:v>95.82</c:v>
                </c:pt>
                <c:pt idx="8">
                  <c:v>108.96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B75-4BF9-ADB7-EFFCB759E952}"/>
            </c:ext>
          </c:extLst>
        </c:ser>
        <c:ser>
          <c:idx val="8"/>
          <c:order val="6"/>
          <c:tx>
            <c:strRef>
              <c:f>'FR2-1 (HARQ)'!$H$2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(HARQ)'!$H$3:$H$18</c:f>
              <c:numCache>
                <c:formatCode>0.00</c:formatCode>
                <c:ptCount val="16"/>
                <c:pt idx="0">
                  <c:v>19.54</c:v>
                </c:pt>
                <c:pt idx="1">
                  <c:v>25.63</c:v>
                </c:pt>
                <c:pt idx="2">
                  <c:v>35.01</c:v>
                </c:pt>
                <c:pt idx="3">
                  <c:v>43.54</c:v>
                </c:pt>
                <c:pt idx="4">
                  <c:v>52.23</c:v>
                </c:pt>
                <c:pt idx="5">
                  <c:v>60.38</c:v>
                </c:pt>
                <c:pt idx="6">
                  <c:v>70.12</c:v>
                </c:pt>
                <c:pt idx="7">
                  <c:v>88.99</c:v>
                </c:pt>
                <c:pt idx="8">
                  <c:v>104.33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B75-4BF9-ADB7-EFFCB759E952}"/>
            </c:ext>
          </c:extLst>
        </c:ser>
        <c:ser>
          <c:idx val="2"/>
          <c:order val="7"/>
          <c:tx>
            <c:strRef>
              <c:f>'FR2-1 (HARQ)'!$I$2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'FR2-1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(HARQ)'!$I$3:$I$18</c:f>
              <c:numCache>
                <c:formatCode>0.00</c:formatCode>
                <c:ptCount val="16"/>
                <c:pt idx="0">
                  <c:v>19.38</c:v>
                </c:pt>
                <c:pt idx="1">
                  <c:v>27.8</c:v>
                </c:pt>
                <c:pt idx="2">
                  <c:v>37.85</c:v>
                </c:pt>
                <c:pt idx="3">
                  <c:v>49.09</c:v>
                </c:pt>
                <c:pt idx="4">
                  <c:v>54.6</c:v>
                </c:pt>
                <c:pt idx="5">
                  <c:v>64.87</c:v>
                </c:pt>
                <c:pt idx="6">
                  <c:v>76.22</c:v>
                </c:pt>
                <c:pt idx="7">
                  <c:v>85.22</c:v>
                </c:pt>
                <c:pt idx="8">
                  <c:v>101.37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7F-410F-AAA2-5CAA0BEA8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7074112"/>
        <c:axId val="-2067073568"/>
      </c:lineChart>
      <c:catAx>
        <c:axId val="-2067074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73568"/>
        <c:crosses val="autoZero"/>
        <c:auto val="1"/>
        <c:lblAlgn val="ctr"/>
        <c:lblOffset val="100"/>
        <c:noMultiLvlLbl val="0"/>
      </c:catAx>
      <c:valAx>
        <c:axId val="-206707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7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56973534748354082"/>
          <c:h val="0.123909681447884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BLER</a:t>
            </a:r>
            <a:r>
              <a:rPr lang="en-US" baseline="0"/>
              <a:t> statistics</a:t>
            </a:r>
            <a:endParaRPr lang="en-US"/>
          </a:p>
        </c:rich>
      </c:tx>
      <c:layout>
        <c:manualLayout>
          <c:xMode val="edge"/>
          <c:yMode val="edge"/>
          <c:x val="0.44064145610161443"/>
          <c:y val="2.5337669333439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'FR2-1 (HARQ)'!$B$44</c:f>
              <c:strCache>
                <c:ptCount val="1"/>
                <c:pt idx="0">
                  <c:v>QC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'FR2-1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(HARQ)'!$B$45:$B$60</c:f>
              <c:numCache>
                <c:formatCode>0.00</c:formatCode>
                <c:ptCount val="16"/>
                <c:pt idx="0">
                  <c:v>0.14399999999999999</c:v>
                </c:pt>
                <c:pt idx="1">
                  <c:v>8.9200000000000002E-2</c:v>
                </c:pt>
                <c:pt idx="2">
                  <c:v>4.9099999999999998E-2</c:v>
                </c:pt>
                <c:pt idx="3">
                  <c:v>4.5600000000000002E-2</c:v>
                </c:pt>
                <c:pt idx="4">
                  <c:v>3.9600000000000003E-2</c:v>
                </c:pt>
                <c:pt idx="5">
                  <c:v>5.3199999999999997E-2</c:v>
                </c:pt>
                <c:pt idx="6">
                  <c:v>6.2700000000000006E-2</c:v>
                </c:pt>
                <c:pt idx="7">
                  <c:v>6.0299999999999999E-2</c:v>
                </c:pt>
                <c:pt idx="8">
                  <c:v>4.65E-2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FD2-41E1-9FF6-656DE5332C8B}"/>
            </c:ext>
          </c:extLst>
        </c:ser>
        <c:ser>
          <c:idx val="4"/>
          <c:order val="1"/>
          <c:tx>
            <c:strRef>
              <c:f>'FR2-1 (HARQ)'!$C$44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'FR2-1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(HARQ)'!$C$45:$C$60</c:f>
              <c:numCache>
                <c:formatCode>0.00</c:formatCode>
                <c:ptCount val="16"/>
                <c:pt idx="0">
                  <c:v>0.2</c:v>
                </c:pt>
                <c:pt idx="1">
                  <c:v>0.17</c:v>
                </c:pt>
                <c:pt idx="2">
                  <c:v>0.15</c:v>
                </c:pt>
                <c:pt idx="3">
                  <c:v>0.15</c:v>
                </c:pt>
                <c:pt idx="4">
                  <c:v>0.16</c:v>
                </c:pt>
                <c:pt idx="5">
                  <c:v>0.17</c:v>
                </c:pt>
                <c:pt idx="6">
                  <c:v>0.15</c:v>
                </c:pt>
                <c:pt idx="7">
                  <c:v>0.13</c:v>
                </c:pt>
                <c:pt idx="8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D2-41E1-9FF6-656DE5332C8B}"/>
            </c:ext>
          </c:extLst>
        </c:ser>
        <c:ser>
          <c:idx val="0"/>
          <c:order val="2"/>
          <c:tx>
            <c:strRef>
              <c:f>'FR2-1 (HARQ)'!$D$44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'FR2-1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(HARQ)'!$D$45:$D$60</c:f>
              <c:numCache>
                <c:formatCode>0.00</c:formatCode>
                <c:ptCount val="16"/>
                <c:pt idx="0">
                  <c:v>0.13</c:v>
                </c:pt>
                <c:pt idx="1">
                  <c:v>0.11</c:v>
                </c:pt>
                <c:pt idx="2">
                  <c:v>0.12</c:v>
                </c:pt>
                <c:pt idx="3">
                  <c:v>0.12</c:v>
                </c:pt>
                <c:pt idx="4">
                  <c:v>0.1</c:v>
                </c:pt>
                <c:pt idx="5">
                  <c:v>0.12</c:v>
                </c:pt>
                <c:pt idx="6">
                  <c:v>0.1</c:v>
                </c:pt>
                <c:pt idx="7">
                  <c:v>7.0000000000000007E-2</c:v>
                </c:pt>
                <c:pt idx="8">
                  <c:v>0.08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FD2-41E1-9FF6-656DE5332C8B}"/>
            </c:ext>
          </c:extLst>
        </c:ser>
        <c:ser>
          <c:idx val="5"/>
          <c:order val="3"/>
          <c:tx>
            <c:strRef>
              <c:f>'FR2-1 (HARQ)'!$E$44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'FR2-1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(HARQ)'!$E$45:$E$60</c:f>
              <c:numCache>
                <c:formatCode>0.00</c:formatCode>
                <c:ptCount val="16"/>
                <c:pt idx="0">
                  <c:v>4.1799999999999997E-2</c:v>
                </c:pt>
                <c:pt idx="1">
                  <c:v>4.0500000000000001E-2</c:v>
                </c:pt>
                <c:pt idx="2">
                  <c:v>5.1499999999999997E-2</c:v>
                </c:pt>
                <c:pt idx="3">
                  <c:v>6.2199999999999998E-2</c:v>
                </c:pt>
                <c:pt idx="4">
                  <c:v>5.79E-2</c:v>
                </c:pt>
                <c:pt idx="5">
                  <c:v>4.2500000000000003E-2</c:v>
                </c:pt>
                <c:pt idx="6">
                  <c:v>1.3899999999999999E-2</c:v>
                </c:pt>
                <c:pt idx="7">
                  <c:v>4.3E-3</c:v>
                </c:pt>
                <c:pt idx="8">
                  <c:v>1.5E-3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FD2-41E1-9FF6-656DE5332C8B}"/>
            </c:ext>
          </c:extLst>
        </c:ser>
        <c:ser>
          <c:idx val="6"/>
          <c:order val="4"/>
          <c:tx>
            <c:strRef>
              <c:f>'FR2-1 (HARQ)'!$F$44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(HARQ)'!$F$45:$F$60</c:f>
              <c:numCache>
                <c:formatCode>0.00</c:formatCode>
                <c:ptCount val="16"/>
                <c:pt idx="0">
                  <c:v>0.1</c:v>
                </c:pt>
                <c:pt idx="1">
                  <c:v>0.09</c:v>
                </c:pt>
                <c:pt idx="2">
                  <c:v>0.12</c:v>
                </c:pt>
                <c:pt idx="3">
                  <c:v>0.12</c:v>
                </c:pt>
                <c:pt idx="4">
                  <c:v>0.1</c:v>
                </c:pt>
                <c:pt idx="5">
                  <c:v>0.13</c:v>
                </c:pt>
                <c:pt idx="6">
                  <c:v>0.12</c:v>
                </c:pt>
                <c:pt idx="7">
                  <c:v>0.09</c:v>
                </c:pt>
                <c:pt idx="8">
                  <c:v>0.14000000000000001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FD2-41E1-9FF6-656DE5332C8B}"/>
            </c:ext>
          </c:extLst>
        </c:ser>
        <c:ser>
          <c:idx val="7"/>
          <c:order val="5"/>
          <c:tx>
            <c:strRef>
              <c:f>'FR2-1 (HARQ)'!$G$44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(HARQ)'!$G$45:$G$60</c:f>
              <c:numCache>
                <c:formatCode>0.00</c:formatCode>
                <c:ptCount val="16"/>
                <c:pt idx="0">
                  <c:v>0.13</c:v>
                </c:pt>
                <c:pt idx="1">
                  <c:v>0.12</c:v>
                </c:pt>
                <c:pt idx="2">
                  <c:v>0.11</c:v>
                </c:pt>
                <c:pt idx="3">
                  <c:v>0.13</c:v>
                </c:pt>
                <c:pt idx="4">
                  <c:v>0.13</c:v>
                </c:pt>
                <c:pt idx="5">
                  <c:v>0.08</c:v>
                </c:pt>
                <c:pt idx="6">
                  <c:v>0.08</c:v>
                </c:pt>
                <c:pt idx="7">
                  <c:v>0.1</c:v>
                </c:pt>
                <c:pt idx="8">
                  <c:v>0.11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FD2-41E1-9FF6-656DE5332C8B}"/>
            </c:ext>
          </c:extLst>
        </c:ser>
        <c:ser>
          <c:idx val="1"/>
          <c:order val="6"/>
          <c:tx>
            <c:strRef>
              <c:f>'FR2-1 (HARQ)'!$H$44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'FR2-1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(HARQ)'!$H$45:$H$60</c:f>
              <c:numCache>
                <c:formatCode>0.00</c:formatCode>
                <c:ptCount val="16"/>
                <c:pt idx="0">
                  <c:v>0.08</c:v>
                </c:pt>
                <c:pt idx="1">
                  <c:v>7.0000000000000007E-2</c:v>
                </c:pt>
                <c:pt idx="2">
                  <c:v>0.16</c:v>
                </c:pt>
                <c:pt idx="3">
                  <c:v>0.15</c:v>
                </c:pt>
                <c:pt idx="4">
                  <c:v>0.14000000000000001</c:v>
                </c:pt>
                <c:pt idx="5">
                  <c:v>0.05</c:v>
                </c:pt>
                <c:pt idx="6">
                  <c:v>0.04</c:v>
                </c:pt>
                <c:pt idx="7">
                  <c:v>0.12</c:v>
                </c:pt>
                <c:pt idx="8">
                  <c:v>0.12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FD2-41E1-9FF6-656DE5332C8B}"/>
            </c:ext>
          </c:extLst>
        </c:ser>
        <c:ser>
          <c:idx val="8"/>
          <c:order val="7"/>
          <c:tx>
            <c:strRef>
              <c:f>'FR2-1 (HARQ)'!$I$44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(HARQ)'!$I$45:$I$60</c:f>
              <c:numCache>
                <c:formatCode>0.00</c:formatCode>
                <c:ptCount val="16"/>
                <c:pt idx="0">
                  <c:v>0.09</c:v>
                </c:pt>
                <c:pt idx="1">
                  <c:v>0.08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0.1</c:v>
                </c:pt>
                <c:pt idx="6">
                  <c:v>0.09</c:v>
                </c:pt>
                <c:pt idx="7">
                  <c:v>0.1</c:v>
                </c:pt>
                <c:pt idx="8">
                  <c:v>0.11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FD2-41E1-9FF6-656DE5332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7071392"/>
        <c:axId val="-2067064864"/>
      </c:lineChart>
      <c:catAx>
        <c:axId val="-2067071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64864"/>
        <c:crossesAt val="1.0000000000000002E-2"/>
        <c:auto val="1"/>
        <c:lblAlgn val="ctr"/>
        <c:lblOffset val="100"/>
        <c:noMultiLvlLbl val="0"/>
      </c:catAx>
      <c:valAx>
        <c:axId val="-2067064864"/>
        <c:scaling>
          <c:logBase val="10"/>
          <c:orientation val="minMax"/>
          <c:max val="1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7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8595083203035635"/>
          <c:h val="0.11447320672147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 statistics</a:t>
            </a:r>
          </a:p>
        </c:rich>
      </c:tx>
      <c:layout>
        <c:manualLayout>
          <c:xMode val="edge"/>
          <c:yMode val="edge"/>
          <c:x val="0.45625088466421559"/>
          <c:y val="3.669393724983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'FR2-1 (HARQ)'!$B$64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'FR2-1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(HARQ)'!$B$65:$B$80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D89-4F59-85FB-4EF675772D07}"/>
            </c:ext>
          </c:extLst>
        </c:ser>
        <c:ser>
          <c:idx val="4"/>
          <c:order val="1"/>
          <c:tx>
            <c:strRef>
              <c:f>'FR2-1 (HARQ)'!$C$64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'FR2-1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(HARQ)'!$C$65:$C$80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89-4F59-85FB-4EF675772D07}"/>
            </c:ext>
          </c:extLst>
        </c:ser>
        <c:ser>
          <c:idx val="0"/>
          <c:order val="2"/>
          <c:tx>
            <c:strRef>
              <c:f>'FR2-1 (HARQ)'!$D$64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'FR2-1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(HARQ)'!$D$65:$D$80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D89-4F59-85FB-4EF675772D07}"/>
            </c:ext>
          </c:extLst>
        </c:ser>
        <c:ser>
          <c:idx val="5"/>
          <c:order val="3"/>
          <c:tx>
            <c:strRef>
              <c:f>'FR2-1 (HARQ)'!$E$64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'FR2-1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(HARQ)'!$E$65:$E$80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D89-4F59-85FB-4EF675772D07}"/>
            </c:ext>
          </c:extLst>
        </c:ser>
        <c:ser>
          <c:idx val="6"/>
          <c:order val="4"/>
          <c:tx>
            <c:strRef>
              <c:f>'FR2-1 (HARQ)'!$F$64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(HARQ)'!$F$65:$F$80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D89-4F59-85FB-4EF675772D07}"/>
            </c:ext>
          </c:extLst>
        </c:ser>
        <c:ser>
          <c:idx val="7"/>
          <c:order val="5"/>
          <c:tx>
            <c:strRef>
              <c:f>'FR2-1 (HARQ)'!$G$64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(HARQ)'!$G$65:$G$80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D89-4F59-85FB-4EF675772D07}"/>
            </c:ext>
          </c:extLst>
        </c:ser>
        <c:ser>
          <c:idx val="1"/>
          <c:order val="6"/>
          <c:tx>
            <c:strRef>
              <c:f>'FR2-1 (HARQ)'!$H$64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'FR2-1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(HARQ)'!$H$65:$H$80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D89-4F59-85FB-4EF675772D07}"/>
            </c:ext>
          </c:extLst>
        </c:ser>
        <c:ser>
          <c:idx val="8"/>
          <c:order val="7"/>
          <c:tx>
            <c:strRef>
              <c:f>'FR2-1 (HARQ)'!$I$64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(HARQ)'!$I$65:$I$80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D89-4F59-85FB-4EF675772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7078464"/>
        <c:axId val="-2067077376"/>
      </c:lineChart>
      <c:catAx>
        <c:axId val="-2067078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77376"/>
        <c:crosses val="autoZero"/>
        <c:auto val="1"/>
        <c:lblAlgn val="ctr"/>
        <c:lblOffset val="100"/>
        <c:noMultiLvlLbl val="0"/>
      </c:catAx>
      <c:valAx>
        <c:axId val="-206707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7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8595083203035635"/>
          <c:h val="0.11447320672147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 statistics</a:t>
            </a:r>
          </a:p>
        </c:rich>
      </c:tx>
      <c:layout>
        <c:manualLayout>
          <c:xMode val="edge"/>
          <c:yMode val="edge"/>
          <c:x val="0.45625088466421559"/>
          <c:y val="3.669393724983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4"/>
          <c:order val="1"/>
          <c:tx>
            <c:strRef>
              <c:f>'FR1 FDD 2x2 (HARQ)'!$B$64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(HARQ)'!$B$65:$B$80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224-4216-978A-F1BEB1C0485D}"/>
            </c:ext>
          </c:extLst>
        </c:ser>
        <c:ser>
          <c:idx val="0"/>
          <c:order val="2"/>
          <c:tx>
            <c:strRef>
              <c:f>'FR1 FDD 2x2 (HARQ)'!$C$64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(HARQ)'!$C$65:$C$80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24-4216-978A-F1BEB1C0485D}"/>
            </c:ext>
          </c:extLst>
        </c:ser>
        <c:ser>
          <c:idx val="5"/>
          <c:order val="3"/>
          <c:tx>
            <c:strRef>
              <c:f>'FR1 FDD 2x2 (HARQ)'!$D$64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(HARQ)'!$D$65:$D$80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224-4216-978A-F1BEB1C0485D}"/>
            </c:ext>
          </c:extLst>
        </c:ser>
        <c:ser>
          <c:idx val="6"/>
          <c:order val="4"/>
          <c:tx>
            <c:strRef>
              <c:f>'FR1 FDD 2x2 (HARQ)'!$E$64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(HARQ)'!$E$65:$E$80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224-4216-978A-F1BEB1C0485D}"/>
            </c:ext>
          </c:extLst>
        </c:ser>
        <c:ser>
          <c:idx val="7"/>
          <c:order val="5"/>
          <c:tx>
            <c:strRef>
              <c:f>'FR1 FDD 2x2 (HARQ)'!$F$64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(HARQ)'!$F$65:$F$80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224-4216-978A-F1BEB1C0485D}"/>
            </c:ext>
          </c:extLst>
        </c:ser>
        <c:ser>
          <c:idx val="1"/>
          <c:order val="6"/>
          <c:tx>
            <c:strRef>
              <c:f>'FR1 FDD 2x2 (HARQ)'!$G$64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(HARQ)'!$G$65:$G$80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224-4216-978A-F1BEB1C0485D}"/>
            </c:ext>
          </c:extLst>
        </c:ser>
        <c:ser>
          <c:idx val="8"/>
          <c:order val="7"/>
          <c:tx>
            <c:strRef>
              <c:f>'FR1 FDD 2x2 (HARQ)'!$H$64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(HARQ)'!$H$65:$H$80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224-4216-978A-F1BEB1C0485D}"/>
            </c:ext>
          </c:extLst>
        </c:ser>
        <c:ser>
          <c:idx val="2"/>
          <c:order val="8"/>
          <c:tx>
            <c:strRef>
              <c:f>'FR1 FDD 2x2 (HARQ)'!$I$64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(HARQ)'!$I$65:$I$80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224-4216-978A-F1BEB1C0485D}"/>
            </c:ext>
          </c:extLst>
        </c:ser>
        <c:ser>
          <c:idx val="9"/>
          <c:order val="9"/>
          <c:tx>
            <c:strRef>
              <c:f>'FR1 FDD 2x2 (HARQ)'!$J$64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(HARQ)'!$J$65:$J$80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A224-4216-978A-F1BEB1C04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0043888"/>
        <c:axId val="-1660047152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'FR1 FDD 2x2 (HARQ)'!$A$64</c15:sqref>
                        </c15:formulaRef>
                      </c:ext>
                    </c:extLst>
                    <c:strCache>
                      <c:ptCount val="1"/>
                      <c:pt idx="0">
                        <c:v>SNR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'FR1 FDD 2x2 (HARQ)'!$A$65:$A$80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14</c:v>
                      </c:pt>
                      <c:pt idx="8">
                        <c:v>16</c:v>
                      </c:pt>
                      <c:pt idx="9">
                        <c:v>18</c:v>
                      </c:pt>
                      <c:pt idx="10">
                        <c:v>20</c:v>
                      </c:pt>
                      <c:pt idx="11">
                        <c:v>22</c:v>
                      </c:pt>
                      <c:pt idx="12">
                        <c:v>24</c:v>
                      </c:pt>
                      <c:pt idx="13">
                        <c:v>26</c:v>
                      </c:pt>
                      <c:pt idx="14">
                        <c:v>28</c:v>
                      </c:pt>
                      <c:pt idx="15">
                        <c:v>30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'FR1 FDD 2x2 (HARQ)'!$A$65:$A$80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14</c:v>
                      </c:pt>
                      <c:pt idx="8">
                        <c:v>16</c:v>
                      </c:pt>
                      <c:pt idx="9">
                        <c:v>18</c:v>
                      </c:pt>
                      <c:pt idx="10">
                        <c:v>20</c:v>
                      </c:pt>
                      <c:pt idx="11">
                        <c:v>22</c:v>
                      </c:pt>
                      <c:pt idx="12">
                        <c:v>24</c:v>
                      </c:pt>
                      <c:pt idx="13">
                        <c:v>26</c:v>
                      </c:pt>
                      <c:pt idx="14">
                        <c:v>28</c:v>
                      </c:pt>
                      <c:pt idx="15">
                        <c:v>30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9-A224-4216-978A-F1BEB1C0485D}"/>
                  </c:ext>
                </c:extLst>
              </c15:ser>
            </c15:filteredLineSeries>
          </c:ext>
        </c:extLst>
      </c:lineChart>
      <c:catAx>
        <c:axId val="-1660043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0047152"/>
        <c:crosses val="autoZero"/>
        <c:auto val="1"/>
        <c:lblAlgn val="ctr"/>
        <c:lblOffset val="100"/>
        <c:noMultiLvlLbl val="0"/>
      </c:catAx>
      <c:valAx>
        <c:axId val="-166004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004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560092451182962"/>
          <c:h val="0.12863335733822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CQI statistics</a:t>
            </a:r>
          </a:p>
        </c:rich>
      </c:tx>
      <c:layout>
        <c:manualLayout>
          <c:xMode val="edge"/>
          <c:yMode val="edge"/>
          <c:x val="0.45625088466421559"/>
          <c:y val="3.669393724983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5.4679972495475189E-2"/>
          <c:y val="0.1430655842329715"/>
          <c:w val="0.92022610041450781"/>
          <c:h val="0.59824825776030222"/>
        </c:manualLayout>
      </c:layout>
      <c:lineChart>
        <c:grouping val="standard"/>
        <c:varyColors val="0"/>
        <c:ser>
          <c:idx val="3"/>
          <c:order val="0"/>
          <c:tx>
            <c:strRef>
              <c:f>'FR2-1 (HARQ)'!$B$84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'FR2-1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(HARQ)'!$B$85:$B$100</c:f>
              <c:numCache>
                <c:formatCode>General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ADD-43CA-BE6D-71A47B41EDA9}"/>
            </c:ext>
          </c:extLst>
        </c:ser>
        <c:ser>
          <c:idx val="4"/>
          <c:order val="1"/>
          <c:tx>
            <c:strRef>
              <c:f>'FR2-1 (HARQ)'!$C$84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'FR2-1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(HARQ)'!$C$85:$C$100</c:f>
              <c:numCache>
                <c:formatCode>General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DD-43CA-BE6D-71A47B41EDA9}"/>
            </c:ext>
          </c:extLst>
        </c:ser>
        <c:ser>
          <c:idx val="0"/>
          <c:order val="2"/>
          <c:tx>
            <c:strRef>
              <c:f>'FR2-1 (HARQ)'!$D$84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'FR2-1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(HARQ)'!$D$85:$D$100</c:f>
              <c:numCache>
                <c:formatCode>General</c:formatCode>
                <c:ptCount val="16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ADD-43CA-BE6D-71A47B41EDA9}"/>
            </c:ext>
          </c:extLst>
        </c:ser>
        <c:ser>
          <c:idx val="5"/>
          <c:order val="3"/>
          <c:tx>
            <c:strRef>
              <c:f>'FR2-1 (HARQ)'!$E$84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'FR2-1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(HARQ)'!$E$85:$E$100</c:f>
              <c:numCache>
                <c:formatCode>0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  <c:pt idx="7">
                  <c:v>8</c:v>
                </c:pt>
                <c:pt idx="8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ADD-43CA-BE6D-71A47B41EDA9}"/>
            </c:ext>
          </c:extLst>
        </c:ser>
        <c:ser>
          <c:idx val="6"/>
          <c:order val="4"/>
          <c:tx>
            <c:strRef>
              <c:f>'FR2-1 (HARQ)'!$F$84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(HARQ)'!$F$85:$F$100</c:f>
              <c:numCache>
                <c:formatCode>0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ADD-43CA-BE6D-71A47B41EDA9}"/>
            </c:ext>
          </c:extLst>
        </c:ser>
        <c:ser>
          <c:idx val="7"/>
          <c:order val="5"/>
          <c:tx>
            <c:strRef>
              <c:f>'FR2-1 (HARQ)'!$G$84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(HARQ)'!$G$85:$G$100</c:f>
              <c:numCache>
                <c:formatCode>0</c:formatCode>
                <c:ptCount val="16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ADD-43CA-BE6D-71A47B41EDA9}"/>
            </c:ext>
          </c:extLst>
        </c:ser>
        <c:ser>
          <c:idx val="1"/>
          <c:order val="6"/>
          <c:tx>
            <c:strRef>
              <c:f>'FR2-1 (HARQ)'!$H$84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'FR2-1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(HARQ)'!$H$85:$H$100</c:f>
              <c:numCache>
                <c:formatCode>0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11</c:v>
                </c:pt>
                <c:pt idx="7">
                  <c:v>9</c:v>
                </c:pt>
                <c:pt idx="8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ADD-43CA-BE6D-71A47B41EDA9}"/>
            </c:ext>
          </c:extLst>
        </c:ser>
        <c:ser>
          <c:idx val="8"/>
          <c:order val="7"/>
          <c:tx>
            <c:strRef>
              <c:f>'FR2-1 (HARQ)'!$I$84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 (HARQ)'!$I$85:$I$100</c:f>
              <c:numCache>
                <c:formatCode>0</c:formatCode>
                <c:ptCount val="16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ADD-43CA-BE6D-71A47B41E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1816880"/>
        <c:axId val="-1661819600"/>
      </c:lineChart>
      <c:catAx>
        <c:axId val="-1661816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19600"/>
        <c:crosses val="autoZero"/>
        <c:auto val="1"/>
        <c:lblAlgn val="ctr"/>
        <c:lblOffset val="100"/>
        <c:noMultiLvlLbl val="0"/>
      </c:catAx>
      <c:valAx>
        <c:axId val="-166181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1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8595083203035635"/>
          <c:h val="0.11447320672147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Throughput statistics, [Mbps]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FDD 2x2'!$B$2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2x2'!$B$3:$B$18</c:f>
              <c:numCache>
                <c:formatCode>0.00</c:formatCode>
                <c:ptCount val="16"/>
                <c:pt idx="0">
                  <c:v>3.65</c:v>
                </c:pt>
                <c:pt idx="1">
                  <c:v>5.05</c:v>
                </c:pt>
                <c:pt idx="2">
                  <c:v>6.72</c:v>
                </c:pt>
                <c:pt idx="3">
                  <c:v>8.6</c:v>
                </c:pt>
                <c:pt idx="4">
                  <c:v>10.64</c:v>
                </c:pt>
                <c:pt idx="5">
                  <c:v>12.73</c:v>
                </c:pt>
                <c:pt idx="6">
                  <c:v>15.11</c:v>
                </c:pt>
                <c:pt idx="7">
                  <c:v>17.86</c:v>
                </c:pt>
                <c:pt idx="8">
                  <c:v>20.62</c:v>
                </c:pt>
                <c:pt idx="9">
                  <c:v>23.56</c:v>
                </c:pt>
                <c:pt idx="10">
                  <c:v>26.03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E08-40E4-8398-B2A6B9C49175}"/>
            </c:ext>
          </c:extLst>
        </c:ser>
        <c:ser>
          <c:idx val="4"/>
          <c:order val="1"/>
          <c:tx>
            <c:strRef>
              <c:f>'FR1 FDD 2x2'!$C$2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2x2'!$C$3:$C$18</c:f>
              <c:numCache>
                <c:formatCode>0.00</c:formatCode>
                <c:ptCount val="16"/>
                <c:pt idx="0">
                  <c:v>3.42</c:v>
                </c:pt>
                <c:pt idx="1">
                  <c:v>4.84</c:v>
                </c:pt>
                <c:pt idx="2">
                  <c:v>6.6</c:v>
                </c:pt>
                <c:pt idx="3">
                  <c:v>8.57</c:v>
                </c:pt>
                <c:pt idx="4">
                  <c:v>10.7</c:v>
                </c:pt>
                <c:pt idx="5">
                  <c:v>13.15</c:v>
                </c:pt>
                <c:pt idx="6">
                  <c:v>15.79</c:v>
                </c:pt>
                <c:pt idx="7">
                  <c:v>18.46</c:v>
                </c:pt>
                <c:pt idx="8">
                  <c:v>21.27</c:v>
                </c:pt>
                <c:pt idx="9">
                  <c:v>23.92</c:v>
                </c:pt>
                <c:pt idx="10">
                  <c:v>26.39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E08-40E4-8398-B2A6B9C49175}"/>
            </c:ext>
          </c:extLst>
        </c:ser>
        <c:ser>
          <c:idx val="0"/>
          <c:order val="2"/>
          <c:tx>
            <c:strRef>
              <c:f>'FR1 FDD 2x2'!$D$2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2x2'!$D$3:$D$18</c:f>
              <c:numCache>
                <c:formatCode>0.00</c:formatCode>
                <c:ptCount val="16"/>
                <c:pt idx="0">
                  <c:v>4</c:v>
                </c:pt>
                <c:pt idx="1">
                  <c:v>5.8</c:v>
                </c:pt>
                <c:pt idx="2">
                  <c:v>7.6</c:v>
                </c:pt>
                <c:pt idx="3">
                  <c:v>9.6</c:v>
                </c:pt>
                <c:pt idx="4">
                  <c:v>11.7</c:v>
                </c:pt>
                <c:pt idx="5">
                  <c:v>14</c:v>
                </c:pt>
                <c:pt idx="6">
                  <c:v>16.7</c:v>
                </c:pt>
                <c:pt idx="7">
                  <c:v>19.5</c:v>
                </c:pt>
                <c:pt idx="8">
                  <c:v>22.7</c:v>
                </c:pt>
                <c:pt idx="9">
                  <c:v>25.7</c:v>
                </c:pt>
                <c:pt idx="10">
                  <c:v>28.1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E08-40E4-8398-B2A6B9C49175}"/>
            </c:ext>
          </c:extLst>
        </c:ser>
        <c:ser>
          <c:idx val="5"/>
          <c:order val="3"/>
          <c:tx>
            <c:strRef>
              <c:f>'FR1 FDD 2x2'!$E$2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2x2'!$E$3:$E$18</c:f>
              <c:numCache>
                <c:formatCode>0.00</c:formatCode>
                <c:ptCount val="16"/>
                <c:pt idx="0">
                  <c:v>3.4584000000000001</c:v>
                </c:pt>
                <c:pt idx="1">
                  <c:v>4.9798</c:v>
                </c:pt>
                <c:pt idx="2">
                  <c:v>6.6492000000000004</c:v>
                </c:pt>
                <c:pt idx="3">
                  <c:v>8.3048000000000002</c:v>
                </c:pt>
                <c:pt idx="4">
                  <c:v>10.0144</c:v>
                </c:pt>
                <c:pt idx="5">
                  <c:v>11.9869</c:v>
                </c:pt>
                <c:pt idx="6">
                  <c:v>14.054399999999999</c:v>
                </c:pt>
                <c:pt idx="7">
                  <c:v>15.991099999999999</c:v>
                </c:pt>
                <c:pt idx="8">
                  <c:v>18.171299999999999</c:v>
                </c:pt>
                <c:pt idx="9">
                  <c:v>20.8187</c:v>
                </c:pt>
                <c:pt idx="10">
                  <c:v>23.877600000000001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E08-40E4-8398-B2A6B9C49175}"/>
            </c:ext>
          </c:extLst>
        </c:ser>
        <c:ser>
          <c:idx val="6"/>
          <c:order val="4"/>
          <c:tx>
            <c:strRef>
              <c:f>'FR1 FDD 2x2'!$F$2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2x2'!$F$3:$F$18</c:f>
              <c:numCache>
                <c:formatCode>0.00</c:formatCode>
                <c:ptCount val="16"/>
                <c:pt idx="0">
                  <c:v>3.67</c:v>
                </c:pt>
                <c:pt idx="1">
                  <c:v>5.17</c:v>
                </c:pt>
                <c:pt idx="2">
                  <c:v>7.16</c:v>
                </c:pt>
                <c:pt idx="3">
                  <c:v>9.5500000000000007</c:v>
                </c:pt>
                <c:pt idx="4">
                  <c:v>11.8</c:v>
                </c:pt>
                <c:pt idx="5">
                  <c:v>14.61</c:v>
                </c:pt>
                <c:pt idx="6">
                  <c:v>17.71</c:v>
                </c:pt>
                <c:pt idx="7">
                  <c:v>20.68</c:v>
                </c:pt>
                <c:pt idx="8">
                  <c:v>23.13</c:v>
                </c:pt>
                <c:pt idx="9">
                  <c:v>25.83</c:v>
                </c:pt>
                <c:pt idx="10">
                  <c:v>28.13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5E08-40E4-8398-B2A6B9C49175}"/>
            </c:ext>
          </c:extLst>
        </c:ser>
        <c:ser>
          <c:idx val="7"/>
          <c:order val="5"/>
          <c:tx>
            <c:strRef>
              <c:f>'FR1 FDD 2x2'!$G$2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2x2'!$G$3:$G$18</c:f>
              <c:numCache>
                <c:formatCode>0.00</c:formatCode>
                <c:ptCount val="16"/>
                <c:pt idx="0">
                  <c:v>3.92</c:v>
                </c:pt>
                <c:pt idx="1">
                  <c:v>5.63</c:v>
                </c:pt>
                <c:pt idx="2">
                  <c:v>7.47</c:v>
                </c:pt>
                <c:pt idx="3">
                  <c:v>9.34</c:v>
                </c:pt>
                <c:pt idx="4">
                  <c:v>11.08</c:v>
                </c:pt>
                <c:pt idx="5">
                  <c:v>13.13</c:v>
                </c:pt>
                <c:pt idx="6">
                  <c:v>16.09</c:v>
                </c:pt>
                <c:pt idx="7">
                  <c:v>19.329999999999998</c:v>
                </c:pt>
                <c:pt idx="8">
                  <c:v>22.28</c:v>
                </c:pt>
                <c:pt idx="9">
                  <c:v>25.13</c:v>
                </c:pt>
                <c:pt idx="10">
                  <c:v>28.75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CB5-4125-B872-AB64A50B11D6}"/>
            </c:ext>
          </c:extLst>
        </c:ser>
        <c:ser>
          <c:idx val="1"/>
          <c:order val="6"/>
          <c:tx>
            <c:strRef>
              <c:f>'FR1 FDD 2x2'!$H$2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2x2'!$H$3:$H$18</c:f>
              <c:numCache>
                <c:formatCode>0.00</c:formatCode>
                <c:ptCount val="16"/>
                <c:pt idx="0">
                  <c:v>3.89</c:v>
                </c:pt>
                <c:pt idx="1">
                  <c:v>5.33</c:v>
                </c:pt>
                <c:pt idx="2">
                  <c:v>7.02</c:v>
                </c:pt>
                <c:pt idx="3">
                  <c:v>8.7799999999999994</c:v>
                </c:pt>
                <c:pt idx="4">
                  <c:v>10.63</c:v>
                </c:pt>
                <c:pt idx="5">
                  <c:v>12.56</c:v>
                </c:pt>
                <c:pt idx="6">
                  <c:v>14.58</c:v>
                </c:pt>
                <c:pt idx="7">
                  <c:v>16.29</c:v>
                </c:pt>
                <c:pt idx="8">
                  <c:v>19.34</c:v>
                </c:pt>
                <c:pt idx="9">
                  <c:v>22.51</c:v>
                </c:pt>
                <c:pt idx="10">
                  <c:v>25.69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E08-40E4-8398-B2A6B9C49175}"/>
            </c:ext>
          </c:extLst>
        </c:ser>
        <c:ser>
          <c:idx val="8"/>
          <c:order val="7"/>
          <c:tx>
            <c:strRef>
              <c:f>'FR1 FDD 2x2'!$I$2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2x2'!$I$3:$I$18</c:f>
              <c:numCache>
                <c:formatCode>0.00</c:formatCode>
                <c:ptCount val="16"/>
                <c:pt idx="0">
                  <c:v>3.37</c:v>
                </c:pt>
                <c:pt idx="1">
                  <c:v>5.25</c:v>
                </c:pt>
                <c:pt idx="2">
                  <c:v>6.99</c:v>
                </c:pt>
                <c:pt idx="3">
                  <c:v>9.2100000000000009</c:v>
                </c:pt>
                <c:pt idx="4">
                  <c:v>10.53</c:v>
                </c:pt>
                <c:pt idx="5">
                  <c:v>12.66</c:v>
                </c:pt>
                <c:pt idx="6">
                  <c:v>14.66</c:v>
                </c:pt>
                <c:pt idx="7">
                  <c:v>16.91</c:v>
                </c:pt>
                <c:pt idx="8">
                  <c:v>19.52</c:v>
                </c:pt>
                <c:pt idx="9">
                  <c:v>22.57</c:v>
                </c:pt>
                <c:pt idx="10">
                  <c:v>25.75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CB5-4125-B872-AB64A50B11D6}"/>
            </c:ext>
          </c:extLst>
        </c:ser>
        <c:ser>
          <c:idx val="2"/>
          <c:order val="8"/>
          <c:tx>
            <c:strRef>
              <c:f>'FR1 FDD 2x2'!$J$2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2x2'!$J$3:$J$18</c:f>
              <c:numCache>
                <c:formatCode>0.00</c:formatCode>
                <c:ptCount val="16"/>
                <c:pt idx="0">
                  <c:v>2.81</c:v>
                </c:pt>
                <c:pt idx="1">
                  <c:v>4.3949999999999996</c:v>
                </c:pt>
                <c:pt idx="2">
                  <c:v>6.0659999999999998</c:v>
                </c:pt>
                <c:pt idx="3">
                  <c:v>7.7569999999999997</c:v>
                </c:pt>
                <c:pt idx="4">
                  <c:v>9.3439999999999994</c:v>
                </c:pt>
                <c:pt idx="5">
                  <c:v>11.438000000000001</c:v>
                </c:pt>
                <c:pt idx="6">
                  <c:v>13.866</c:v>
                </c:pt>
                <c:pt idx="7">
                  <c:v>16.273</c:v>
                </c:pt>
                <c:pt idx="8">
                  <c:v>19.492999999999999</c:v>
                </c:pt>
                <c:pt idx="9">
                  <c:v>23.471</c:v>
                </c:pt>
                <c:pt idx="10">
                  <c:v>26.076000000000001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E7-49AE-94D6-DDE2DA65B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1814160"/>
        <c:axId val="-1661811440"/>
      </c:lineChart>
      <c:catAx>
        <c:axId val="-166181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11440"/>
        <c:crosses val="autoZero"/>
        <c:auto val="1"/>
        <c:lblAlgn val="ctr"/>
        <c:lblOffset val="100"/>
        <c:noMultiLvlLbl val="0"/>
      </c:catAx>
      <c:valAx>
        <c:axId val="-166181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1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62928952988304"/>
          <c:h val="0.128604922730853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 statistics</a:t>
            </a:r>
          </a:p>
        </c:rich>
      </c:tx>
      <c:layout>
        <c:manualLayout>
          <c:xMode val="edge"/>
          <c:yMode val="edge"/>
          <c:x val="0.45625088466421559"/>
          <c:y val="3.669393724983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4"/>
          <c:order val="1"/>
          <c:tx>
            <c:strRef>
              <c:f>'FR1 FDD 2x2'!$B$64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2x2'!$B$65:$B$80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70-4D18-AA6E-DD1771527455}"/>
            </c:ext>
          </c:extLst>
        </c:ser>
        <c:ser>
          <c:idx val="0"/>
          <c:order val="2"/>
          <c:tx>
            <c:strRef>
              <c:f>'FR1 FDD 2x2'!$C$64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2x2'!$C$65:$C$80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A70-4D18-AA6E-DD1771527455}"/>
            </c:ext>
          </c:extLst>
        </c:ser>
        <c:ser>
          <c:idx val="5"/>
          <c:order val="3"/>
          <c:tx>
            <c:strRef>
              <c:f>'FR1 FDD 2x2'!$D$64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2x2'!$D$65:$D$80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A70-4D18-AA6E-DD1771527455}"/>
            </c:ext>
          </c:extLst>
        </c:ser>
        <c:ser>
          <c:idx val="6"/>
          <c:order val="4"/>
          <c:tx>
            <c:strRef>
              <c:f>'FR1 FDD 2x2'!$E$64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2x2'!$E$65:$E$80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A70-4D18-AA6E-DD1771527455}"/>
            </c:ext>
          </c:extLst>
        </c:ser>
        <c:ser>
          <c:idx val="7"/>
          <c:order val="5"/>
          <c:tx>
            <c:strRef>
              <c:f>'FR1 FDD 2x2'!$F$64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2x2'!$F$65:$F$80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A70-4D18-AA6E-DD1771527455}"/>
            </c:ext>
          </c:extLst>
        </c:ser>
        <c:ser>
          <c:idx val="1"/>
          <c:order val="6"/>
          <c:tx>
            <c:strRef>
              <c:f>'FR1 FDD 2x2'!$G$64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2x2'!$G$65:$G$80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A70-4D18-AA6E-DD1771527455}"/>
            </c:ext>
          </c:extLst>
        </c:ser>
        <c:ser>
          <c:idx val="8"/>
          <c:order val="7"/>
          <c:tx>
            <c:strRef>
              <c:f>'FR1 FDD 2x2'!$H$64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2x2'!$H$65:$H$80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BA70-4D18-AA6E-DD1771527455}"/>
            </c:ext>
          </c:extLst>
        </c:ser>
        <c:ser>
          <c:idx val="2"/>
          <c:order val="8"/>
          <c:tx>
            <c:strRef>
              <c:f>'FR1 FDD 2x2'!$I$64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2x2'!$I$65:$I$80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77F-4AA3-AEF4-CB96FCBB21BC}"/>
            </c:ext>
          </c:extLst>
        </c:ser>
        <c:ser>
          <c:idx val="9"/>
          <c:order val="9"/>
          <c:tx>
            <c:strRef>
              <c:f>'FR1 FDD 2x2'!$J$64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2x2'!$J$65:$J$80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77F-4AA3-AEF4-CB96FCBB2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1824496"/>
        <c:axId val="-1661821776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'FR1 FDD 2x2'!$A$64</c15:sqref>
                        </c15:formulaRef>
                      </c:ext>
                    </c:extLst>
                    <c:strCache>
                      <c:ptCount val="1"/>
                      <c:pt idx="0">
                        <c:v>SNR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'FR1 FDD 2x2'!$A$65:$A$80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14</c:v>
                      </c:pt>
                      <c:pt idx="8">
                        <c:v>16</c:v>
                      </c:pt>
                      <c:pt idx="9">
                        <c:v>18</c:v>
                      </c:pt>
                      <c:pt idx="10">
                        <c:v>20</c:v>
                      </c:pt>
                      <c:pt idx="11">
                        <c:v>22</c:v>
                      </c:pt>
                      <c:pt idx="12">
                        <c:v>24</c:v>
                      </c:pt>
                      <c:pt idx="13">
                        <c:v>26</c:v>
                      </c:pt>
                      <c:pt idx="14">
                        <c:v>28</c:v>
                      </c:pt>
                      <c:pt idx="15">
                        <c:v>30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'FR1 FDD 2x2'!$A$65:$A$80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14</c:v>
                      </c:pt>
                      <c:pt idx="8">
                        <c:v>16</c:v>
                      </c:pt>
                      <c:pt idx="9">
                        <c:v>18</c:v>
                      </c:pt>
                      <c:pt idx="10">
                        <c:v>20</c:v>
                      </c:pt>
                      <c:pt idx="11">
                        <c:v>22</c:v>
                      </c:pt>
                      <c:pt idx="12">
                        <c:v>24</c:v>
                      </c:pt>
                      <c:pt idx="13">
                        <c:v>26</c:v>
                      </c:pt>
                      <c:pt idx="14">
                        <c:v>28</c:v>
                      </c:pt>
                      <c:pt idx="15">
                        <c:v>30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BA70-4D18-AA6E-DD1771527455}"/>
                  </c:ext>
                </c:extLst>
              </c15:ser>
            </c15:filteredLineSeries>
          </c:ext>
        </c:extLst>
      </c:lineChart>
      <c:catAx>
        <c:axId val="-1661824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21776"/>
        <c:crosses val="autoZero"/>
        <c:auto val="1"/>
        <c:lblAlgn val="ctr"/>
        <c:lblOffset val="100"/>
        <c:noMultiLvlLbl val="0"/>
      </c:catAx>
      <c:valAx>
        <c:axId val="-166182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2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560092451182962"/>
          <c:h val="0.12863335733822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CQI statistics</a:t>
            </a:r>
          </a:p>
        </c:rich>
      </c:tx>
      <c:layout>
        <c:manualLayout>
          <c:xMode val="edge"/>
          <c:yMode val="edge"/>
          <c:x val="0.45625088466421559"/>
          <c:y val="3.669393724983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FDD 2x2'!$B$84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2x2'!$B$85:$B$100</c:f>
              <c:numCache>
                <c:formatCode>General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66-4A57-B7DC-ABA762A769E7}"/>
            </c:ext>
          </c:extLst>
        </c:ser>
        <c:ser>
          <c:idx val="4"/>
          <c:order val="1"/>
          <c:tx>
            <c:strRef>
              <c:f>'FR1 FDD 2x2'!$C$84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2x2'!$C$85:$C$100</c:f>
              <c:numCache>
                <c:formatCode>General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66-4A57-B7DC-ABA762A769E7}"/>
            </c:ext>
          </c:extLst>
        </c:ser>
        <c:ser>
          <c:idx val="0"/>
          <c:order val="2"/>
          <c:tx>
            <c:strRef>
              <c:f>'FR1 FDD 2x2'!$D$84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2x2'!$D$85:$D$100</c:f>
              <c:numCache>
                <c:formatCode>General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D66-4A57-B7DC-ABA762A769E7}"/>
            </c:ext>
          </c:extLst>
        </c:ser>
        <c:ser>
          <c:idx val="5"/>
          <c:order val="3"/>
          <c:tx>
            <c:strRef>
              <c:f>'FR1 FDD 2x2'!$E$84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2x2'!$E$85:$E$100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D66-4A57-B7DC-ABA762A769E7}"/>
            </c:ext>
          </c:extLst>
        </c:ser>
        <c:ser>
          <c:idx val="6"/>
          <c:order val="4"/>
          <c:tx>
            <c:strRef>
              <c:f>'FR1 FDD 2x2'!$F$84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2x2'!$F$85:$F$100</c:f>
              <c:numCache>
                <c:formatCode>0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D66-4A57-B7DC-ABA762A769E7}"/>
            </c:ext>
          </c:extLst>
        </c:ser>
        <c:ser>
          <c:idx val="7"/>
          <c:order val="5"/>
          <c:tx>
            <c:strRef>
              <c:f>'FR1 FDD 2x2'!$G$84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2x2'!$G$85:$G$100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D66-4A57-B7DC-ABA762A769E7}"/>
            </c:ext>
          </c:extLst>
        </c:ser>
        <c:ser>
          <c:idx val="1"/>
          <c:order val="6"/>
          <c:tx>
            <c:strRef>
              <c:f>'FR1 FDD 2x2'!$H$84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2x2'!$H$85:$H$100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D66-4A57-B7DC-ABA762A769E7}"/>
            </c:ext>
          </c:extLst>
        </c:ser>
        <c:ser>
          <c:idx val="8"/>
          <c:order val="7"/>
          <c:tx>
            <c:strRef>
              <c:f>'FR1 FDD 2x2'!$I$84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2x2'!$I$85:$I$100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D66-4A57-B7DC-ABA762A769E7}"/>
            </c:ext>
          </c:extLst>
        </c:ser>
        <c:ser>
          <c:idx val="2"/>
          <c:order val="8"/>
          <c:tx>
            <c:strRef>
              <c:f>'FR1 FDD 2x2'!$J$84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2x2'!$J$85:$J$100</c:f>
              <c:numCache>
                <c:formatCode>0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15-409E-8C52-84E20D27E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1823952"/>
        <c:axId val="-1661817968"/>
      </c:lineChart>
      <c:catAx>
        <c:axId val="-166182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17968"/>
        <c:crosses val="autoZero"/>
        <c:auto val="1"/>
        <c:lblAlgn val="ctr"/>
        <c:lblOffset val="100"/>
        <c:noMultiLvlLbl val="0"/>
      </c:catAx>
      <c:valAx>
        <c:axId val="-166181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2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560092451182962"/>
          <c:h val="0.128861814708402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BLER</a:t>
            </a:r>
            <a:r>
              <a:rPr lang="en-US" baseline="0"/>
              <a:t> statistics</a:t>
            </a:r>
            <a:endParaRPr lang="en-US"/>
          </a:p>
        </c:rich>
      </c:tx>
      <c:layout>
        <c:manualLayout>
          <c:xMode val="edge"/>
          <c:yMode val="edge"/>
          <c:x val="0.44064145610161443"/>
          <c:y val="2.5337669333439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4"/>
          <c:order val="1"/>
          <c:tx>
            <c:strRef>
              <c:f>'FR1 FDD 2x2'!$B$44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2x2'!$B$45:$B$60</c:f>
              <c:numCache>
                <c:formatCode>0.00</c:formatCode>
                <c:ptCount val="16"/>
                <c:pt idx="0">
                  <c:v>0.155</c:v>
                </c:pt>
                <c:pt idx="1">
                  <c:v>8.8999999999999996E-2</c:v>
                </c:pt>
                <c:pt idx="2">
                  <c:v>6.2E-2</c:v>
                </c:pt>
                <c:pt idx="3">
                  <c:v>4.7699999999999999E-2</c:v>
                </c:pt>
                <c:pt idx="4">
                  <c:v>5.9700000000000003E-2</c:v>
                </c:pt>
                <c:pt idx="5">
                  <c:v>6.8000000000000005E-2</c:v>
                </c:pt>
                <c:pt idx="6">
                  <c:v>6.8699999999999997E-2</c:v>
                </c:pt>
                <c:pt idx="7">
                  <c:v>7.0999999999999994E-2</c:v>
                </c:pt>
                <c:pt idx="8">
                  <c:v>8.4199999999999997E-2</c:v>
                </c:pt>
                <c:pt idx="9">
                  <c:v>9.6600000000000005E-2</c:v>
                </c:pt>
                <c:pt idx="10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26-4B56-9437-42DFD953157B}"/>
            </c:ext>
          </c:extLst>
        </c:ser>
        <c:ser>
          <c:idx val="0"/>
          <c:order val="2"/>
          <c:tx>
            <c:strRef>
              <c:f>'FR1 FDD 2x2'!$C$44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2x2'!$C$45:$C$60</c:f>
              <c:numCache>
                <c:formatCode>0.00</c:formatCode>
                <c:ptCount val="16"/>
                <c:pt idx="0">
                  <c:v>0.08</c:v>
                </c:pt>
                <c:pt idx="1">
                  <c:v>0.09</c:v>
                </c:pt>
                <c:pt idx="2">
                  <c:v>0.09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0.13</c:v>
                </c:pt>
                <c:pt idx="10">
                  <c:v>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C26-4B56-9437-42DFD953157B}"/>
            </c:ext>
          </c:extLst>
        </c:ser>
        <c:ser>
          <c:idx val="5"/>
          <c:order val="3"/>
          <c:tx>
            <c:strRef>
              <c:f>'FR1 FDD 2x2'!$D$44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2x2'!$D$45:$D$60</c:f>
              <c:numCache>
                <c:formatCode>0.00</c:formatCode>
                <c:ptCount val="16"/>
                <c:pt idx="0">
                  <c:v>0.09</c:v>
                </c:pt>
                <c:pt idx="1">
                  <c:v>0.09</c:v>
                </c:pt>
                <c:pt idx="2">
                  <c:v>0.11</c:v>
                </c:pt>
                <c:pt idx="3">
                  <c:v>0.11</c:v>
                </c:pt>
                <c:pt idx="4">
                  <c:v>0.12</c:v>
                </c:pt>
                <c:pt idx="5">
                  <c:v>0.13</c:v>
                </c:pt>
                <c:pt idx="6">
                  <c:v>0.13</c:v>
                </c:pt>
                <c:pt idx="7">
                  <c:v>0.13</c:v>
                </c:pt>
                <c:pt idx="8">
                  <c:v>0.13</c:v>
                </c:pt>
                <c:pt idx="9">
                  <c:v>0.13</c:v>
                </c:pt>
                <c:pt idx="10">
                  <c:v>0.17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C26-4B56-9437-42DFD953157B}"/>
            </c:ext>
          </c:extLst>
        </c:ser>
        <c:ser>
          <c:idx val="6"/>
          <c:order val="4"/>
          <c:tx>
            <c:strRef>
              <c:f>'FR1 FDD 2x2'!$E$44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2x2'!$E$45:$E$60</c:f>
              <c:numCache>
                <c:formatCode>0.00</c:formatCode>
                <c:ptCount val="16"/>
                <c:pt idx="0">
                  <c:v>0.11409999999999999</c:v>
                </c:pt>
                <c:pt idx="1">
                  <c:v>0.14330000000000001</c:v>
                </c:pt>
                <c:pt idx="2">
                  <c:v>0.14729999999999999</c:v>
                </c:pt>
                <c:pt idx="3">
                  <c:v>0.14710000000000001</c:v>
                </c:pt>
                <c:pt idx="4">
                  <c:v>0.14099999999999999</c:v>
                </c:pt>
                <c:pt idx="5">
                  <c:v>0.11940000000000001</c:v>
                </c:pt>
                <c:pt idx="6">
                  <c:v>9.1800000000000007E-2</c:v>
                </c:pt>
                <c:pt idx="7">
                  <c:v>7.0999999999999994E-2</c:v>
                </c:pt>
                <c:pt idx="8">
                  <c:v>5.8299999999999998E-2</c:v>
                </c:pt>
                <c:pt idx="9">
                  <c:v>5.67E-2</c:v>
                </c:pt>
                <c:pt idx="10">
                  <c:v>6.3799999999999996E-2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C26-4B56-9437-42DFD953157B}"/>
            </c:ext>
          </c:extLst>
        </c:ser>
        <c:ser>
          <c:idx val="7"/>
          <c:order val="5"/>
          <c:tx>
            <c:strRef>
              <c:f>'FR1 FDD 2x2'!$F$44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2x2'!$F$45:$F$60</c:f>
              <c:numCache>
                <c:formatCode>0.00</c:formatCode>
                <c:ptCount val="16"/>
                <c:pt idx="0">
                  <c:v>7.0000000000000007E-2</c:v>
                </c:pt>
                <c:pt idx="1">
                  <c:v>0.09</c:v>
                </c:pt>
                <c:pt idx="2">
                  <c:v>7.0000000000000007E-2</c:v>
                </c:pt>
                <c:pt idx="3">
                  <c:v>0.06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0.09</c:v>
                </c:pt>
                <c:pt idx="9">
                  <c:v>0.11</c:v>
                </c:pt>
                <c:pt idx="10">
                  <c:v>0.15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C26-4B56-9437-42DFD953157B}"/>
            </c:ext>
          </c:extLst>
        </c:ser>
        <c:ser>
          <c:idx val="1"/>
          <c:order val="6"/>
          <c:tx>
            <c:strRef>
              <c:f>'FR1 FDD 2x2'!$G$44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2x2'!$G$45:$G$60</c:f>
              <c:numCache>
                <c:formatCode>0.00</c:formatCode>
                <c:ptCount val="16"/>
                <c:pt idx="0">
                  <c:v>0.06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0.08</c:v>
                </c:pt>
                <c:pt idx="6">
                  <c:v>0.08</c:v>
                </c:pt>
                <c:pt idx="7">
                  <c:v>0.08</c:v>
                </c:pt>
                <c:pt idx="8">
                  <c:v>0.09</c:v>
                </c:pt>
                <c:pt idx="9">
                  <c:v>0.09</c:v>
                </c:pt>
                <c:pt idx="10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C26-4B56-9437-42DFD953157B}"/>
            </c:ext>
          </c:extLst>
        </c:ser>
        <c:ser>
          <c:idx val="8"/>
          <c:order val="7"/>
          <c:tx>
            <c:strRef>
              <c:f>'FR1 FDD 2x2'!$H$44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2x2'!$H$45:$H$60</c:f>
              <c:numCache>
                <c:formatCode>0.00</c:formatCode>
                <c:ptCount val="16"/>
                <c:pt idx="0">
                  <c:v>0.11</c:v>
                </c:pt>
                <c:pt idx="1">
                  <c:v>0.12</c:v>
                </c:pt>
                <c:pt idx="2">
                  <c:v>0.13</c:v>
                </c:pt>
                <c:pt idx="3">
                  <c:v>0.11</c:v>
                </c:pt>
                <c:pt idx="4">
                  <c:v>0.1</c:v>
                </c:pt>
                <c:pt idx="5">
                  <c:v>0.05</c:v>
                </c:pt>
                <c:pt idx="6">
                  <c:v>0.04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BC26-4B56-9437-42DFD953157B}"/>
            </c:ext>
          </c:extLst>
        </c:ser>
        <c:ser>
          <c:idx val="2"/>
          <c:order val="8"/>
          <c:tx>
            <c:strRef>
              <c:f>'FR1 FDD 2x2'!$I$44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2x2'!$I$45:$I$60</c:f>
              <c:numCache>
                <c:formatCode>0.00</c:formatCode>
                <c:ptCount val="16"/>
                <c:pt idx="0">
                  <c:v>0.04</c:v>
                </c:pt>
                <c:pt idx="1">
                  <c:v>0.09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0.05</c:v>
                </c:pt>
                <c:pt idx="5">
                  <c:v>0.08</c:v>
                </c:pt>
                <c:pt idx="6">
                  <c:v>0.06</c:v>
                </c:pt>
                <c:pt idx="7">
                  <c:v>0.06</c:v>
                </c:pt>
                <c:pt idx="8">
                  <c:v>0.08</c:v>
                </c:pt>
                <c:pt idx="9">
                  <c:v>0.1</c:v>
                </c:pt>
                <c:pt idx="10">
                  <c:v>0.11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BA3-4729-9490-3B61FC8B6B5A}"/>
            </c:ext>
          </c:extLst>
        </c:ser>
        <c:ser>
          <c:idx val="9"/>
          <c:order val="9"/>
          <c:tx>
            <c:strRef>
              <c:f>'FR1 FDD 2x2'!$J$44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2x2'!$J$45:$J$60</c:f>
              <c:numCache>
                <c:formatCode>0.00</c:formatCode>
                <c:ptCount val="16"/>
                <c:pt idx="0">
                  <c:v>7.3999999999999996E-2</c:v>
                </c:pt>
                <c:pt idx="1">
                  <c:v>0.126</c:v>
                </c:pt>
                <c:pt idx="2">
                  <c:v>0.191</c:v>
                </c:pt>
                <c:pt idx="3">
                  <c:v>0.25</c:v>
                </c:pt>
                <c:pt idx="4">
                  <c:v>0.23899999999999999</c:v>
                </c:pt>
                <c:pt idx="5">
                  <c:v>0.23</c:v>
                </c:pt>
                <c:pt idx="6">
                  <c:v>0.215</c:v>
                </c:pt>
                <c:pt idx="7">
                  <c:v>0.21</c:v>
                </c:pt>
                <c:pt idx="8">
                  <c:v>0.217</c:v>
                </c:pt>
                <c:pt idx="9">
                  <c:v>0.16900000000000001</c:v>
                </c:pt>
                <c:pt idx="10">
                  <c:v>0.14899999999999999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BA3-4729-9490-3B61FC8B6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1817424"/>
        <c:axId val="-1661815248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'FR1 FDD 2x2'!$A$44</c15:sqref>
                        </c15:formulaRef>
                      </c:ext>
                    </c:extLst>
                    <c:strCache>
                      <c:ptCount val="1"/>
                      <c:pt idx="0">
                        <c:v>SNR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'FR1 FDD 2x2'!$A$45:$A$60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14</c:v>
                      </c:pt>
                      <c:pt idx="8">
                        <c:v>16</c:v>
                      </c:pt>
                      <c:pt idx="9">
                        <c:v>18</c:v>
                      </c:pt>
                      <c:pt idx="10">
                        <c:v>20</c:v>
                      </c:pt>
                      <c:pt idx="11">
                        <c:v>22</c:v>
                      </c:pt>
                      <c:pt idx="12">
                        <c:v>24</c:v>
                      </c:pt>
                      <c:pt idx="13">
                        <c:v>26</c:v>
                      </c:pt>
                      <c:pt idx="14">
                        <c:v>28</c:v>
                      </c:pt>
                      <c:pt idx="15">
                        <c:v>30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'FR1 FDD 2x2'!$A$45:$A$60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14</c:v>
                      </c:pt>
                      <c:pt idx="8">
                        <c:v>16</c:v>
                      </c:pt>
                      <c:pt idx="9">
                        <c:v>18</c:v>
                      </c:pt>
                      <c:pt idx="10">
                        <c:v>20</c:v>
                      </c:pt>
                      <c:pt idx="11">
                        <c:v>22</c:v>
                      </c:pt>
                      <c:pt idx="12">
                        <c:v>24</c:v>
                      </c:pt>
                      <c:pt idx="13">
                        <c:v>26</c:v>
                      </c:pt>
                      <c:pt idx="14">
                        <c:v>28</c:v>
                      </c:pt>
                      <c:pt idx="15">
                        <c:v>30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BC26-4B56-9437-42DFD953157B}"/>
                  </c:ext>
                </c:extLst>
              </c15:ser>
            </c15:filteredLineSeries>
          </c:ext>
        </c:extLst>
      </c:lineChart>
      <c:catAx>
        <c:axId val="-1661817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15248"/>
        <c:crosses val="autoZero"/>
        <c:auto val="1"/>
        <c:lblAlgn val="ctr"/>
        <c:lblOffset val="100"/>
        <c:tickLblSkip val="1"/>
        <c:noMultiLvlLbl val="0"/>
      </c:catAx>
      <c:valAx>
        <c:axId val="-1661815248"/>
        <c:scaling>
          <c:logBase val="10"/>
          <c:orientation val="minMax"/>
          <c:max val="1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1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560092451182962"/>
          <c:h val="0.13299398994633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Throughput statistics, [Mbps]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'FR1 FDD 2x4'!$B$2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2x4'!$B$3:$B$18</c:f>
              <c:numCache>
                <c:formatCode>0.00</c:formatCode>
                <c:ptCount val="16"/>
                <c:pt idx="0">
                  <c:v>5.74</c:v>
                </c:pt>
                <c:pt idx="1">
                  <c:v>7.63</c:v>
                </c:pt>
                <c:pt idx="2">
                  <c:v>10.07</c:v>
                </c:pt>
                <c:pt idx="3">
                  <c:v>13.21</c:v>
                </c:pt>
                <c:pt idx="4">
                  <c:v>16.440000000000001</c:v>
                </c:pt>
                <c:pt idx="5">
                  <c:v>20.329999999999998</c:v>
                </c:pt>
                <c:pt idx="6">
                  <c:v>23.75</c:v>
                </c:pt>
                <c:pt idx="7">
                  <c:v>28.12</c:v>
                </c:pt>
                <c:pt idx="8">
                  <c:v>31.54</c:v>
                </c:pt>
                <c:pt idx="9">
                  <c:v>34.58</c:v>
                </c:pt>
                <c:pt idx="10">
                  <c:v>37.619999999999997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3E-4A6C-B0DA-F13EED9A41A3}"/>
            </c:ext>
          </c:extLst>
        </c:ser>
        <c:ser>
          <c:idx val="0"/>
          <c:order val="1"/>
          <c:tx>
            <c:strRef>
              <c:f>'FR1 FDD 2x4'!$C$2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2x4'!$C$3:$C$18</c:f>
              <c:numCache>
                <c:formatCode>0.00</c:formatCode>
                <c:ptCount val="16"/>
                <c:pt idx="0">
                  <c:v>5.07</c:v>
                </c:pt>
                <c:pt idx="1">
                  <c:v>7.34</c:v>
                </c:pt>
                <c:pt idx="2">
                  <c:v>8.7100000000000009</c:v>
                </c:pt>
                <c:pt idx="3">
                  <c:v>11.93</c:v>
                </c:pt>
                <c:pt idx="4">
                  <c:v>15.9</c:v>
                </c:pt>
                <c:pt idx="5">
                  <c:v>20.64</c:v>
                </c:pt>
                <c:pt idx="6">
                  <c:v>24.42</c:v>
                </c:pt>
                <c:pt idx="7">
                  <c:v>28.14</c:v>
                </c:pt>
                <c:pt idx="8">
                  <c:v>32.96</c:v>
                </c:pt>
                <c:pt idx="9">
                  <c:v>38.21</c:v>
                </c:pt>
                <c:pt idx="10">
                  <c:v>42.03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3E-4A6C-B0DA-F13EED9A41A3}"/>
            </c:ext>
          </c:extLst>
        </c:ser>
        <c:ser>
          <c:idx val="5"/>
          <c:order val="2"/>
          <c:tx>
            <c:strRef>
              <c:f>'FR1 FDD 2x4'!$D$2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2x4'!$D$3:$D$18</c:f>
              <c:numCache>
                <c:formatCode>0.00</c:formatCode>
                <c:ptCount val="16"/>
                <c:pt idx="0">
                  <c:v>5.2</c:v>
                </c:pt>
                <c:pt idx="1">
                  <c:v>7.4</c:v>
                </c:pt>
                <c:pt idx="2">
                  <c:v>10.4</c:v>
                </c:pt>
                <c:pt idx="3">
                  <c:v>13.6</c:v>
                </c:pt>
                <c:pt idx="4">
                  <c:v>17.7</c:v>
                </c:pt>
                <c:pt idx="5">
                  <c:v>21</c:v>
                </c:pt>
                <c:pt idx="6">
                  <c:v>24.4</c:v>
                </c:pt>
                <c:pt idx="7">
                  <c:v>28.5</c:v>
                </c:pt>
                <c:pt idx="8">
                  <c:v>31.8</c:v>
                </c:pt>
                <c:pt idx="9">
                  <c:v>35.9</c:v>
                </c:pt>
                <c:pt idx="10">
                  <c:v>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53E-4A6C-B0DA-F13EED9A41A3}"/>
            </c:ext>
          </c:extLst>
        </c:ser>
        <c:ser>
          <c:idx val="6"/>
          <c:order val="3"/>
          <c:tx>
            <c:strRef>
              <c:f>'FR1 FDD 2x4'!$E$2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2x4'!$E$3:$E$18</c:f>
              <c:numCache>
                <c:formatCode>0.00</c:formatCode>
                <c:ptCount val="16"/>
                <c:pt idx="0">
                  <c:v>5.9965999999999999</c:v>
                </c:pt>
                <c:pt idx="1">
                  <c:v>7.8916000000000004</c:v>
                </c:pt>
                <c:pt idx="2">
                  <c:v>9.327</c:v>
                </c:pt>
                <c:pt idx="3">
                  <c:v>10.6654</c:v>
                </c:pt>
                <c:pt idx="4">
                  <c:v>13.0983</c:v>
                </c:pt>
                <c:pt idx="5">
                  <c:v>16.8278</c:v>
                </c:pt>
                <c:pt idx="6">
                  <c:v>21.341999999999999</c:v>
                </c:pt>
                <c:pt idx="7">
                  <c:v>25.940999999999999</c:v>
                </c:pt>
                <c:pt idx="8">
                  <c:v>30.755600000000001</c:v>
                </c:pt>
                <c:pt idx="9">
                  <c:v>35.559100000000001</c:v>
                </c:pt>
                <c:pt idx="10">
                  <c:v>40.217799999999997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53E-4A6C-B0DA-F13EED9A41A3}"/>
            </c:ext>
          </c:extLst>
        </c:ser>
        <c:ser>
          <c:idx val="7"/>
          <c:order val="4"/>
          <c:tx>
            <c:strRef>
              <c:f>'FR1 FDD 2x4'!$F$2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2x4'!$F$3:$F$18</c:f>
              <c:numCache>
                <c:formatCode>0.00</c:formatCode>
                <c:ptCount val="16"/>
                <c:pt idx="0">
                  <c:v>5.27</c:v>
                </c:pt>
                <c:pt idx="1">
                  <c:v>7.73</c:v>
                </c:pt>
                <c:pt idx="2">
                  <c:v>10.210000000000001</c:v>
                </c:pt>
                <c:pt idx="3">
                  <c:v>14.72</c:v>
                </c:pt>
                <c:pt idx="4">
                  <c:v>18.98</c:v>
                </c:pt>
                <c:pt idx="5">
                  <c:v>23.07</c:v>
                </c:pt>
                <c:pt idx="6">
                  <c:v>26.78</c:v>
                </c:pt>
                <c:pt idx="7">
                  <c:v>30.18</c:v>
                </c:pt>
                <c:pt idx="8">
                  <c:v>35.200000000000003</c:v>
                </c:pt>
                <c:pt idx="9">
                  <c:v>40.24</c:v>
                </c:pt>
                <c:pt idx="10">
                  <c:v>42.81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53E-4A6C-B0DA-F13EED9A41A3}"/>
            </c:ext>
          </c:extLst>
        </c:ser>
        <c:ser>
          <c:idx val="1"/>
          <c:order val="5"/>
          <c:tx>
            <c:strRef>
              <c:f>'FR1 FDD 2x4'!$G$2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2x4'!$G$3:$G$18</c:f>
              <c:numCache>
                <c:formatCode>0.00</c:formatCode>
                <c:ptCount val="16"/>
                <c:pt idx="0">
                  <c:v>5.34</c:v>
                </c:pt>
                <c:pt idx="1">
                  <c:v>7.99</c:v>
                </c:pt>
                <c:pt idx="2">
                  <c:v>11.3</c:v>
                </c:pt>
                <c:pt idx="3">
                  <c:v>15</c:v>
                </c:pt>
                <c:pt idx="4">
                  <c:v>18.78</c:v>
                </c:pt>
                <c:pt idx="5">
                  <c:v>22.19</c:v>
                </c:pt>
                <c:pt idx="6">
                  <c:v>26.88</c:v>
                </c:pt>
                <c:pt idx="7">
                  <c:v>31.37</c:v>
                </c:pt>
                <c:pt idx="8">
                  <c:v>35.42</c:v>
                </c:pt>
                <c:pt idx="9">
                  <c:v>39.9</c:v>
                </c:pt>
                <c:pt idx="10">
                  <c:v>44.86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53E-4A6C-B0DA-F13EED9A41A3}"/>
            </c:ext>
          </c:extLst>
        </c:ser>
        <c:ser>
          <c:idx val="8"/>
          <c:order val="6"/>
          <c:tx>
            <c:strRef>
              <c:f>'FR1 FDD 2x4'!$H$2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2x4'!$H$3:$H$18</c:f>
              <c:numCache>
                <c:formatCode>0.00</c:formatCode>
                <c:ptCount val="16"/>
                <c:pt idx="0">
                  <c:v>6.18</c:v>
                </c:pt>
                <c:pt idx="1">
                  <c:v>8.1199999999999992</c:v>
                </c:pt>
                <c:pt idx="2">
                  <c:v>10.220000000000001</c:v>
                </c:pt>
                <c:pt idx="3">
                  <c:v>13.74</c:v>
                </c:pt>
                <c:pt idx="4">
                  <c:v>17.190000000000001</c:v>
                </c:pt>
                <c:pt idx="5">
                  <c:v>20.7</c:v>
                </c:pt>
                <c:pt idx="6">
                  <c:v>24.56</c:v>
                </c:pt>
                <c:pt idx="7">
                  <c:v>28.2</c:v>
                </c:pt>
                <c:pt idx="8">
                  <c:v>32.11</c:v>
                </c:pt>
                <c:pt idx="9">
                  <c:v>34.65</c:v>
                </c:pt>
                <c:pt idx="10">
                  <c:v>35.99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53E-4A6C-B0DA-F13EED9A41A3}"/>
            </c:ext>
          </c:extLst>
        </c:ser>
        <c:ser>
          <c:idx val="2"/>
          <c:order val="7"/>
          <c:tx>
            <c:strRef>
              <c:f>'FR1 FDD 2x4'!$I$2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2x4'!$I$3:$I$18</c:f>
              <c:numCache>
                <c:formatCode>0.00</c:formatCode>
                <c:ptCount val="16"/>
                <c:pt idx="0">
                  <c:v>6.02</c:v>
                </c:pt>
                <c:pt idx="1">
                  <c:v>7.51</c:v>
                </c:pt>
                <c:pt idx="2">
                  <c:v>10.4</c:v>
                </c:pt>
                <c:pt idx="3">
                  <c:v>13.1</c:v>
                </c:pt>
                <c:pt idx="4">
                  <c:v>16.93</c:v>
                </c:pt>
                <c:pt idx="5">
                  <c:v>21.09</c:v>
                </c:pt>
                <c:pt idx="6">
                  <c:v>25.48</c:v>
                </c:pt>
                <c:pt idx="7">
                  <c:v>27.84</c:v>
                </c:pt>
                <c:pt idx="8">
                  <c:v>32.21</c:v>
                </c:pt>
                <c:pt idx="9">
                  <c:v>36.799999999999997</c:v>
                </c:pt>
                <c:pt idx="10">
                  <c:v>39.22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D5C-4588-BE40-6EE743BECD67}"/>
            </c:ext>
          </c:extLst>
        </c:ser>
        <c:ser>
          <c:idx val="9"/>
          <c:order val="8"/>
          <c:tx>
            <c:strRef>
              <c:f>'FR1 FDD 2x4'!$J$2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2x4'!$J$3:$J$18</c:f>
              <c:numCache>
                <c:formatCode>0.00</c:formatCode>
                <c:ptCount val="16"/>
                <c:pt idx="0">
                  <c:v>5.2709999999999999</c:v>
                </c:pt>
                <c:pt idx="1">
                  <c:v>7.5869999999999997</c:v>
                </c:pt>
                <c:pt idx="2">
                  <c:v>9.6769999999999996</c:v>
                </c:pt>
                <c:pt idx="3">
                  <c:v>12.984</c:v>
                </c:pt>
                <c:pt idx="4">
                  <c:v>16.931000000000001</c:v>
                </c:pt>
                <c:pt idx="5">
                  <c:v>20.245999999999999</c:v>
                </c:pt>
                <c:pt idx="6">
                  <c:v>25.271000000000001</c:v>
                </c:pt>
                <c:pt idx="7">
                  <c:v>30.623000000000001</c:v>
                </c:pt>
                <c:pt idx="8">
                  <c:v>36.258000000000003</c:v>
                </c:pt>
                <c:pt idx="9">
                  <c:v>42.209000000000003</c:v>
                </c:pt>
                <c:pt idx="10">
                  <c:v>47.061999999999998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D5C-4588-BE40-6EE743BEC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1823408"/>
        <c:axId val="-1661810896"/>
      </c:lineChart>
      <c:catAx>
        <c:axId val="-16618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10896"/>
        <c:crosses val="autoZero"/>
        <c:auto val="1"/>
        <c:lblAlgn val="ctr"/>
        <c:lblOffset val="100"/>
        <c:noMultiLvlLbl val="0"/>
      </c:catAx>
      <c:valAx>
        <c:axId val="-166181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2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022109978853649"/>
          <c:h val="0.12863335733822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 statistics</a:t>
            </a:r>
          </a:p>
        </c:rich>
      </c:tx>
      <c:layout>
        <c:manualLayout>
          <c:xMode val="edge"/>
          <c:yMode val="edge"/>
          <c:x val="0.45625088466421559"/>
          <c:y val="3.669393724983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FDD 2x4'!$B$64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2x4'!$B$65:$B$80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785-40D4-B4A5-726E2A932908}"/>
            </c:ext>
          </c:extLst>
        </c:ser>
        <c:ser>
          <c:idx val="4"/>
          <c:order val="1"/>
          <c:tx>
            <c:strRef>
              <c:f>'FR1 FDD 2x4'!$C$64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2x4'!$C$65:$C$80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85-40D4-B4A5-726E2A932908}"/>
            </c:ext>
          </c:extLst>
        </c:ser>
        <c:ser>
          <c:idx val="0"/>
          <c:order val="2"/>
          <c:tx>
            <c:strRef>
              <c:f>'FR1 FDD 2x4'!$D$64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2x4'!$D$65:$D$80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785-40D4-B4A5-726E2A932908}"/>
            </c:ext>
          </c:extLst>
        </c:ser>
        <c:ser>
          <c:idx val="5"/>
          <c:order val="3"/>
          <c:tx>
            <c:strRef>
              <c:f>'FR1 FDD 2x4'!$E$64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2x4'!$E$65:$E$80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785-40D4-B4A5-726E2A932908}"/>
            </c:ext>
          </c:extLst>
        </c:ser>
        <c:ser>
          <c:idx val="6"/>
          <c:order val="4"/>
          <c:tx>
            <c:strRef>
              <c:f>'FR1 FDD 2x4'!$F$64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2x4'!$F$65:$F$80</c:f>
              <c:numCache>
                <c:formatCode>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785-40D4-B4A5-726E2A932908}"/>
            </c:ext>
          </c:extLst>
        </c:ser>
        <c:ser>
          <c:idx val="7"/>
          <c:order val="5"/>
          <c:tx>
            <c:strRef>
              <c:f>'FR1 FDD 2x4'!$G$64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2x4'!$G$65:$G$80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785-40D4-B4A5-726E2A932908}"/>
            </c:ext>
          </c:extLst>
        </c:ser>
        <c:ser>
          <c:idx val="1"/>
          <c:order val="6"/>
          <c:tx>
            <c:strRef>
              <c:f>'FR1 FDD 2x4'!$H$64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2x4'!$H$65:$H$80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785-40D4-B4A5-726E2A932908}"/>
            </c:ext>
          </c:extLst>
        </c:ser>
        <c:ser>
          <c:idx val="8"/>
          <c:order val="7"/>
          <c:tx>
            <c:strRef>
              <c:f>'FR1 FDD 2x4'!$I$64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2x4'!$I$65:$I$80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785-40D4-B4A5-726E2A932908}"/>
            </c:ext>
          </c:extLst>
        </c:ser>
        <c:ser>
          <c:idx val="2"/>
          <c:order val="8"/>
          <c:tx>
            <c:strRef>
              <c:f>'FR1 FDD 2x4'!$J$64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'FR1 FDD 2x4'!$J$65:$J$75</c:f>
              <c:numCache>
                <c:formatCode>0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544-499B-A840-9F240C46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1810352"/>
        <c:axId val="-1661822320"/>
      </c:lineChart>
      <c:catAx>
        <c:axId val="-166181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22320"/>
        <c:crosses val="autoZero"/>
        <c:auto val="1"/>
        <c:lblAlgn val="ctr"/>
        <c:lblOffset val="100"/>
        <c:noMultiLvlLbl val="0"/>
      </c:catAx>
      <c:valAx>
        <c:axId val="-166182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1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5988121335547134"/>
          <c:h val="0.128604922730853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CQI statistics</a:t>
            </a:r>
          </a:p>
        </c:rich>
      </c:tx>
      <c:layout>
        <c:manualLayout>
          <c:xMode val="edge"/>
          <c:yMode val="edge"/>
          <c:x val="0.45625088466421559"/>
          <c:y val="3.669393724983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FDD 2x4'!$B$84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2x4'!$B$85:$B$100</c:f>
              <c:numCache>
                <c:formatCode>General</c:formatCode>
                <c:ptCount val="1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CE-4505-AB5B-27FD1BDFC6DA}"/>
            </c:ext>
          </c:extLst>
        </c:ser>
        <c:ser>
          <c:idx val="4"/>
          <c:order val="1"/>
          <c:tx>
            <c:strRef>
              <c:f>'FR1 FDD 2x4'!$C$84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2x4'!$C$85:$C$100</c:f>
              <c:numCache>
                <c:formatCode>General</c:formatCode>
                <c:ptCount val="1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CE-4505-AB5B-27FD1BDFC6DA}"/>
            </c:ext>
          </c:extLst>
        </c:ser>
        <c:ser>
          <c:idx val="0"/>
          <c:order val="2"/>
          <c:tx>
            <c:strRef>
              <c:f>'FR1 FDD 2x4'!$D$84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2x4'!$D$85:$D$100</c:f>
              <c:numCache>
                <c:formatCode>General</c:formatCode>
                <c:ptCount val="1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10</c:v>
                </c:pt>
                <c:pt idx="9">
                  <c:v>12</c:v>
                </c:pt>
                <c:pt idx="10">
                  <c:v>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CCE-4505-AB5B-27FD1BDFC6DA}"/>
            </c:ext>
          </c:extLst>
        </c:ser>
        <c:ser>
          <c:idx val="5"/>
          <c:order val="3"/>
          <c:tx>
            <c:strRef>
              <c:f>'FR1 FDD 2x4'!$E$84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2x4'!$E$85:$E$100</c:f>
              <c:numCache>
                <c:formatCode>General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CCE-4505-AB5B-27FD1BDFC6DA}"/>
            </c:ext>
          </c:extLst>
        </c:ser>
        <c:ser>
          <c:idx val="6"/>
          <c:order val="4"/>
          <c:tx>
            <c:strRef>
              <c:f>'FR1 FDD 2x4'!$F$84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2x4'!$F$85:$F$100</c:f>
              <c:numCache>
                <c:formatCode>0</c:formatCode>
                <c:ptCount val="1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CCE-4505-AB5B-27FD1BDFC6DA}"/>
            </c:ext>
          </c:extLst>
        </c:ser>
        <c:ser>
          <c:idx val="7"/>
          <c:order val="5"/>
          <c:tx>
            <c:strRef>
              <c:f>'FR1 FDD 2x4'!$G$84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2x4'!$G$85:$G$100</c:f>
              <c:numCache>
                <c:formatCode>0</c:formatCode>
                <c:ptCount val="1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CCE-4505-AB5B-27FD1BDFC6DA}"/>
            </c:ext>
          </c:extLst>
        </c:ser>
        <c:ser>
          <c:idx val="1"/>
          <c:order val="6"/>
          <c:tx>
            <c:strRef>
              <c:f>'FR1 FDD 2x4'!$H$84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2x4'!$H$85:$H$100</c:f>
              <c:numCache>
                <c:formatCode>0</c:formatCode>
                <c:ptCount val="16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CCE-4505-AB5B-27FD1BDFC6DA}"/>
            </c:ext>
          </c:extLst>
        </c:ser>
        <c:ser>
          <c:idx val="8"/>
          <c:order val="7"/>
          <c:tx>
            <c:strRef>
              <c:f>'FR1 FDD 2x4'!$I$84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2x4'!$I$85:$I$100</c:f>
              <c:numCache>
                <c:formatCode>0</c:formatCode>
                <c:ptCount val="1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CCE-4505-AB5B-27FD1BDFC6DA}"/>
            </c:ext>
          </c:extLst>
        </c:ser>
        <c:ser>
          <c:idx val="2"/>
          <c:order val="8"/>
          <c:tx>
            <c:strRef>
              <c:f>'FR1 FDD 2x4'!$J$84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'FR1 FDD 2x4'!$J$85:$J$100</c:f>
              <c:numCache>
                <c:formatCode>0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104-4310-BCEC-32D2B5F07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1821232"/>
        <c:axId val="-1661816336"/>
      </c:lineChart>
      <c:catAx>
        <c:axId val="-16618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16336"/>
        <c:crosses val="autoZero"/>
        <c:auto val="1"/>
        <c:lblAlgn val="ctr"/>
        <c:lblOffset val="100"/>
        <c:noMultiLvlLbl val="0"/>
      </c:catAx>
      <c:valAx>
        <c:axId val="-166181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2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022109978853649"/>
          <c:h val="0.128633316939241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BLER</a:t>
            </a:r>
            <a:r>
              <a:rPr lang="en-US" baseline="0"/>
              <a:t> statistics</a:t>
            </a:r>
            <a:endParaRPr lang="en-US"/>
          </a:p>
        </c:rich>
      </c:tx>
      <c:layout>
        <c:manualLayout>
          <c:xMode val="edge"/>
          <c:yMode val="edge"/>
          <c:x val="0.44064145610161443"/>
          <c:y val="2.5337669333439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4"/>
          <c:order val="1"/>
          <c:tx>
            <c:strRef>
              <c:f>'FR1 FDD 2x4'!$B$44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2x4'!$B$45:$B$55</c:f>
              <c:numCache>
                <c:formatCode>0.00</c:formatCode>
                <c:ptCount val="11"/>
                <c:pt idx="0">
                  <c:v>5.0299999999999997E-2</c:v>
                </c:pt>
                <c:pt idx="1">
                  <c:v>6.0400000000000002E-2</c:v>
                </c:pt>
                <c:pt idx="2">
                  <c:v>9.1999999999999998E-2</c:v>
                </c:pt>
                <c:pt idx="3">
                  <c:v>8.4599999999999995E-2</c:v>
                </c:pt>
                <c:pt idx="4">
                  <c:v>8.8200000000000001E-2</c:v>
                </c:pt>
                <c:pt idx="5">
                  <c:v>4.8899999999999999E-2</c:v>
                </c:pt>
                <c:pt idx="6">
                  <c:v>6.4199999999999993E-2</c:v>
                </c:pt>
                <c:pt idx="7">
                  <c:v>5.5E-2</c:v>
                </c:pt>
                <c:pt idx="8">
                  <c:v>8.3900000000000002E-2</c:v>
                </c:pt>
                <c:pt idx="9">
                  <c:v>0.11600000000000001</c:v>
                </c:pt>
                <c:pt idx="10">
                  <c:v>0.14199999999999999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6-4A7F-883C-60609D0C1C14}"/>
            </c:ext>
          </c:extLst>
        </c:ser>
        <c:ser>
          <c:idx val="0"/>
          <c:order val="2"/>
          <c:tx>
            <c:strRef>
              <c:f>'FR1 FDD 2x4'!$C$44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2x4'!$C$45:$C$60</c:f>
              <c:numCache>
                <c:formatCode>0.00</c:formatCode>
                <c:ptCount val="16"/>
                <c:pt idx="0">
                  <c:v>0.28000000000000003</c:v>
                </c:pt>
                <c:pt idx="1">
                  <c:v>0.15</c:v>
                </c:pt>
                <c:pt idx="2">
                  <c:v>0.2</c:v>
                </c:pt>
                <c:pt idx="3">
                  <c:v>0.2</c:v>
                </c:pt>
                <c:pt idx="4">
                  <c:v>0.16</c:v>
                </c:pt>
                <c:pt idx="5">
                  <c:v>0.09</c:v>
                </c:pt>
                <c:pt idx="6">
                  <c:v>0.09</c:v>
                </c:pt>
                <c:pt idx="7">
                  <c:v>0.11</c:v>
                </c:pt>
                <c:pt idx="8">
                  <c:v>0.11</c:v>
                </c:pt>
                <c:pt idx="9">
                  <c:v>0.09</c:v>
                </c:pt>
                <c:pt idx="10">
                  <c:v>0.11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6-4A7F-883C-60609D0C1C14}"/>
            </c:ext>
          </c:extLst>
        </c:ser>
        <c:ser>
          <c:idx val="5"/>
          <c:order val="3"/>
          <c:tx>
            <c:strRef>
              <c:f>'FR1 FDD 2x4'!$D$44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2x4'!$D$45:$D$60</c:f>
              <c:numCache>
                <c:formatCode>0.00</c:formatCode>
                <c:ptCount val="16"/>
                <c:pt idx="0">
                  <c:v>0.41</c:v>
                </c:pt>
                <c:pt idx="1">
                  <c:v>0.37</c:v>
                </c:pt>
                <c:pt idx="2">
                  <c:v>0.3</c:v>
                </c:pt>
                <c:pt idx="3">
                  <c:v>0.27</c:v>
                </c:pt>
                <c:pt idx="4">
                  <c:v>0.21</c:v>
                </c:pt>
                <c:pt idx="5">
                  <c:v>0.21</c:v>
                </c:pt>
                <c:pt idx="6">
                  <c:v>0.22</c:v>
                </c:pt>
                <c:pt idx="7">
                  <c:v>0.22</c:v>
                </c:pt>
                <c:pt idx="8">
                  <c:v>0.23</c:v>
                </c:pt>
                <c:pt idx="9">
                  <c:v>0.23</c:v>
                </c:pt>
                <c:pt idx="10">
                  <c:v>0.21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976-4A7F-883C-60609D0C1C14}"/>
            </c:ext>
          </c:extLst>
        </c:ser>
        <c:ser>
          <c:idx val="6"/>
          <c:order val="4"/>
          <c:tx>
            <c:strRef>
              <c:f>'FR1 FDD 2x4'!$E$44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2x4'!$E$45:$E$60</c:f>
              <c:numCache>
                <c:formatCode>0.00</c:formatCode>
                <c:ptCount val="16"/>
                <c:pt idx="0">
                  <c:v>0.11020000000000001</c:v>
                </c:pt>
                <c:pt idx="1">
                  <c:v>7.3700000000000002E-2</c:v>
                </c:pt>
                <c:pt idx="2">
                  <c:v>6.2899999999999998E-2</c:v>
                </c:pt>
                <c:pt idx="3">
                  <c:v>4.1599999999999998E-2</c:v>
                </c:pt>
                <c:pt idx="4">
                  <c:v>1.54E-2</c:v>
                </c:pt>
                <c:pt idx="5">
                  <c:v>6.0000000000000001E-3</c:v>
                </c:pt>
                <c:pt idx="6">
                  <c:v>2.8E-3</c:v>
                </c:pt>
                <c:pt idx="7">
                  <c:v>2.7000000000000001E-3</c:v>
                </c:pt>
                <c:pt idx="8">
                  <c:v>4.8999999999999998E-3</c:v>
                </c:pt>
                <c:pt idx="9">
                  <c:v>7.4999999999999997E-3</c:v>
                </c:pt>
                <c:pt idx="10">
                  <c:v>1.2200000000000001E-2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976-4A7F-883C-60609D0C1C14}"/>
            </c:ext>
          </c:extLst>
        </c:ser>
        <c:ser>
          <c:idx val="7"/>
          <c:order val="5"/>
          <c:tx>
            <c:strRef>
              <c:f>'FR1 FDD 2x4'!$F$44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2x4'!$F$45:$F$60</c:f>
              <c:numCache>
                <c:formatCode>0.00</c:formatCode>
                <c:ptCount val="16"/>
                <c:pt idx="0">
                  <c:v>0.22</c:v>
                </c:pt>
                <c:pt idx="1">
                  <c:v>0.13</c:v>
                </c:pt>
                <c:pt idx="2">
                  <c:v>0.1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0.03</c:v>
                </c:pt>
                <c:pt idx="6">
                  <c:v>0.06</c:v>
                </c:pt>
                <c:pt idx="7">
                  <c:v>0.09</c:v>
                </c:pt>
                <c:pt idx="8">
                  <c:v>0.08</c:v>
                </c:pt>
                <c:pt idx="9">
                  <c:v>0.06</c:v>
                </c:pt>
                <c:pt idx="10">
                  <c:v>0.08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976-4A7F-883C-60609D0C1C14}"/>
            </c:ext>
          </c:extLst>
        </c:ser>
        <c:ser>
          <c:idx val="1"/>
          <c:order val="6"/>
          <c:tx>
            <c:strRef>
              <c:f>'FR1 FDD 2x4'!$G$44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2x4'!$G$45:$G$60</c:f>
              <c:numCache>
                <c:formatCode>0.00</c:formatCode>
                <c:ptCount val="16"/>
                <c:pt idx="0">
                  <c:v>0.04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0.08</c:v>
                </c:pt>
                <c:pt idx="10">
                  <c:v>0.08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976-4A7F-883C-60609D0C1C14}"/>
            </c:ext>
          </c:extLst>
        </c:ser>
        <c:ser>
          <c:idx val="8"/>
          <c:order val="7"/>
          <c:tx>
            <c:strRef>
              <c:f>'FR1 FDD 2x4'!$H$44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2x4'!$H$45:$H$60</c:f>
              <c:numCache>
                <c:formatCode>0.00</c:formatCode>
                <c:ptCount val="16"/>
                <c:pt idx="0">
                  <c:v>0.06</c:v>
                </c:pt>
                <c:pt idx="1">
                  <c:v>7.0000000000000007E-2</c:v>
                </c:pt>
                <c:pt idx="2">
                  <c:v>0.14000000000000001</c:v>
                </c:pt>
                <c:pt idx="3">
                  <c:v>0.02</c:v>
                </c:pt>
                <c:pt idx="4">
                  <c:v>0.03</c:v>
                </c:pt>
                <c:pt idx="5">
                  <c:v>7.0000000000000007E-2</c:v>
                </c:pt>
                <c:pt idx="6">
                  <c:v>0.05</c:v>
                </c:pt>
                <c:pt idx="7">
                  <c:v>7.0000000000000007E-2</c:v>
                </c:pt>
                <c:pt idx="8">
                  <c:v>0.06</c:v>
                </c:pt>
                <c:pt idx="9">
                  <c:v>0.02</c:v>
                </c:pt>
                <c:pt idx="10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976-4A7F-883C-60609D0C1C14}"/>
            </c:ext>
          </c:extLst>
        </c:ser>
        <c:ser>
          <c:idx val="2"/>
          <c:order val="8"/>
          <c:tx>
            <c:strRef>
              <c:f>'FR1 FDD 2x4'!$I$44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2x4'!$I$45:$I$60</c:f>
              <c:numCache>
                <c:formatCode>0.00</c:formatCode>
                <c:ptCount val="16"/>
                <c:pt idx="0">
                  <c:v>7.0000000000000007E-2</c:v>
                </c:pt>
                <c:pt idx="1">
                  <c:v>0.08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0.05</c:v>
                </c:pt>
                <c:pt idx="6">
                  <c:v>0.06</c:v>
                </c:pt>
                <c:pt idx="7">
                  <c:v>0.04</c:v>
                </c:pt>
                <c:pt idx="8">
                  <c:v>0.03</c:v>
                </c:pt>
                <c:pt idx="9">
                  <c:v>0.05</c:v>
                </c:pt>
                <c:pt idx="10">
                  <c:v>0.06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976-4A7F-883C-60609D0C1C14}"/>
            </c:ext>
          </c:extLst>
        </c:ser>
        <c:ser>
          <c:idx val="9"/>
          <c:order val="9"/>
          <c:tx>
            <c:strRef>
              <c:f>'FR1 FDD 2x4'!$J$44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2x4'!$J$45:$J$60</c:f>
              <c:numCache>
                <c:formatCode>0.00</c:formatCode>
                <c:ptCount val="16"/>
                <c:pt idx="0">
                  <c:v>5.8999999999999997E-2</c:v>
                </c:pt>
                <c:pt idx="1">
                  <c:v>8.5000000000000006E-2</c:v>
                </c:pt>
                <c:pt idx="2">
                  <c:v>0.11799999999999999</c:v>
                </c:pt>
                <c:pt idx="3">
                  <c:v>0.09</c:v>
                </c:pt>
                <c:pt idx="4">
                  <c:v>9.2999999999999999E-2</c:v>
                </c:pt>
                <c:pt idx="5">
                  <c:v>4.7E-2</c:v>
                </c:pt>
                <c:pt idx="6">
                  <c:v>3.9E-2</c:v>
                </c:pt>
                <c:pt idx="7">
                  <c:v>2.3E-2</c:v>
                </c:pt>
                <c:pt idx="8">
                  <c:v>2.1999999999999999E-2</c:v>
                </c:pt>
                <c:pt idx="9">
                  <c:v>1.7000000000000001E-2</c:v>
                </c:pt>
                <c:pt idx="10">
                  <c:v>1.4E-2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A976-4A7F-883C-60609D0C1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1822864"/>
        <c:axId val="-1661815792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'FR1 FDD 2x4'!$A$44</c15:sqref>
                        </c15:formulaRef>
                      </c:ext>
                    </c:extLst>
                    <c:strCache>
                      <c:ptCount val="1"/>
                      <c:pt idx="0">
                        <c:v>SNR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'FR1 FDD 2x4'!$A$45:$A$60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14</c:v>
                      </c:pt>
                      <c:pt idx="8">
                        <c:v>16</c:v>
                      </c:pt>
                      <c:pt idx="9">
                        <c:v>18</c:v>
                      </c:pt>
                      <c:pt idx="10">
                        <c:v>20</c:v>
                      </c:pt>
                      <c:pt idx="11">
                        <c:v>22</c:v>
                      </c:pt>
                      <c:pt idx="12">
                        <c:v>24</c:v>
                      </c:pt>
                      <c:pt idx="13">
                        <c:v>26</c:v>
                      </c:pt>
                      <c:pt idx="14">
                        <c:v>28</c:v>
                      </c:pt>
                      <c:pt idx="15">
                        <c:v>30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'FR1 FDD 2x4'!$A$45:$A$60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14</c:v>
                      </c:pt>
                      <c:pt idx="8">
                        <c:v>16</c:v>
                      </c:pt>
                      <c:pt idx="9">
                        <c:v>18</c:v>
                      </c:pt>
                      <c:pt idx="10">
                        <c:v>20</c:v>
                      </c:pt>
                      <c:pt idx="11">
                        <c:v>22</c:v>
                      </c:pt>
                      <c:pt idx="12">
                        <c:v>24</c:v>
                      </c:pt>
                      <c:pt idx="13">
                        <c:v>26</c:v>
                      </c:pt>
                      <c:pt idx="14">
                        <c:v>28</c:v>
                      </c:pt>
                      <c:pt idx="15">
                        <c:v>30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9-A976-4A7F-883C-60609D0C1C14}"/>
                  </c:ext>
                </c:extLst>
              </c15:ser>
            </c15:filteredLineSeries>
          </c:ext>
        </c:extLst>
      </c:lineChart>
      <c:catAx>
        <c:axId val="-16618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15792"/>
        <c:crosses val="autoZero"/>
        <c:auto val="1"/>
        <c:lblAlgn val="ctr"/>
        <c:lblOffset val="100"/>
        <c:tickLblSkip val="1"/>
        <c:noMultiLvlLbl val="0"/>
      </c:catAx>
      <c:valAx>
        <c:axId val="-1661815792"/>
        <c:scaling>
          <c:logBase val="10"/>
          <c:orientation val="minMax"/>
          <c:max val="1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2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560092451182962"/>
          <c:h val="0.13299398994633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Throughput statistics, [Mbps]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TDD 2x2'!$B$2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2x2'!$B$3:$B$18</c:f>
              <c:numCache>
                <c:formatCode>0.00</c:formatCode>
                <c:ptCount val="16"/>
                <c:pt idx="0">
                  <c:v>11.59</c:v>
                </c:pt>
                <c:pt idx="1">
                  <c:v>15.58</c:v>
                </c:pt>
                <c:pt idx="2">
                  <c:v>21</c:v>
                </c:pt>
                <c:pt idx="3">
                  <c:v>26.6</c:v>
                </c:pt>
                <c:pt idx="4">
                  <c:v>33.92</c:v>
                </c:pt>
                <c:pt idx="5">
                  <c:v>41.14</c:v>
                </c:pt>
                <c:pt idx="6">
                  <c:v>48.17</c:v>
                </c:pt>
                <c:pt idx="7">
                  <c:v>54.72</c:v>
                </c:pt>
                <c:pt idx="8">
                  <c:v>63.37</c:v>
                </c:pt>
                <c:pt idx="9">
                  <c:v>71.819999999999993</c:v>
                </c:pt>
                <c:pt idx="10">
                  <c:v>82.94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EA8-48B7-A12E-683649517404}"/>
            </c:ext>
          </c:extLst>
        </c:ser>
        <c:ser>
          <c:idx val="4"/>
          <c:order val="1"/>
          <c:tx>
            <c:strRef>
              <c:f>'FR1 TDD 2x2'!$C$2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2x2'!$C$3:$C$18</c:f>
              <c:numCache>
                <c:formatCode>0.00</c:formatCode>
                <c:ptCount val="16"/>
                <c:pt idx="0">
                  <c:v>10.51</c:v>
                </c:pt>
                <c:pt idx="1">
                  <c:v>15.02</c:v>
                </c:pt>
                <c:pt idx="2">
                  <c:v>20.65</c:v>
                </c:pt>
                <c:pt idx="3">
                  <c:v>26.8</c:v>
                </c:pt>
                <c:pt idx="4">
                  <c:v>33.67</c:v>
                </c:pt>
                <c:pt idx="5">
                  <c:v>41.28</c:v>
                </c:pt>
                <c:pt idx="6">
                  <c:v>49.01</c:v>
                </c:pt>
                <c:pt idx="7">
                  <c:v>56.21</c:v>
                </c:pt>
                <c:pt idx="8">
                  <c:v>65.84</c:v>
                </c:pt>
                <c:pt idx="9">
                  <c:v>74.83</c:v>
                </c:pt>
                <c:pt idx="10">
                  <c:v>81.33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A8-48B7-A12E-683649517404}"/>
            </c:ext>
          </c:extLst>
        </c:ser>
        <c:ser>
          <c:idx val="0"/>
          <c:order val="2"/>
          <c:tx>
            <c:strRef>
              <c:f>'FR1 TDD 2x2'!$D$2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2x2'!$D$3:$D$18</c:f>
              <c:numCache>
                <c:formatCode>0.00</c:formatCode>
                <c:ptCount val="16"/>
                <c:pt idx="0">
                  <c:v>11.3</c:v>
                </c:pt>
                <c:pt idx="1">
                  <c:v>16.2</c:v>
                </c:pt>
                <c:pt idx="2">
                  <c:v>21.4</c:v>
                </c:pt>
                <c:pt idx="3">
                  <c:v>27</c:v>
                </c:pt>
                <c:pt idx="4">
                  <c:v>33.1</c:v>
                </c:pt>
                <c:pt idx="5">
                  <c:v>40.200000000000003</c:v>
                </c:pt>
                <c:pt idx="6">
                  <c:v>44.5</c:v>
                </c:pt>
                <c:pt idx="7">
                  <c:v>49.4</c:v>
                </c:pt>
                <c:pt idx="8">
                  <c:v>61.6</c:v>
                </c:pt>
                <c:pt idx="9">
                  <c:v>70.5</c:v>
                </c:pt>
                <c:pt idx="10">
                  <c:v>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EA8-48B7-A12E-683649517404}"/>
            </c:ext>
          </c:extLst>
        </c:ser>
        <c:ser>
          <c:idx val="5"/>
          <c:order val="3"/>
          <c:tx>
            <c:strRef>
              <c:f>'FR1 TDD 2x2'!$E$2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2x2'!$E$3:$E$18</c:f>
              <c:numCache>
                <c:formatCode>0.00</c:formatCode>
                <c:ptCount val="16"/>
                <c:pt idx="0">
                  <c:v>10.6166</c:v>
                </c:pt>
                <c:pt idx="1">
                  <c:v>15.1097</c:v>
                </c:pt>
                <c:pt idx="2">
                  <c:v>20.0837</c:v>
                </c:pt>
                <c:pt idx="3">
                  <c:v>25.011800000000001</c:v>
                </c:pt>
                <c:pt idx="4">
                  <c:v>30.739000000000001</c:v>
                </c:pt>
                <c:pt idx="5">
                  <c:v>37.476900000000001</c:v>
                </c:pt>
                <c:pt idx="6">
                  <c:v>43.957500000000003</c:v>
                </c:pt>
                <c:pt idx="7">
                  <c:v>49.685400000000001</c:v>
                </c:pt>
                <c:pt idx="8">
                  <c:v>56.696199999999997</c:v>
                </c:pt>
                <c:pt idx="9">
                  <c:v>65.780600000000007</c:v>
                </c:pt>
                <c:pt idx="10">
                  <c:v>76.755700000000004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EA8-48B7-A12E-683649517404}"/>
            </c:ext>
          </c:extLst>
        </c:ser>
        <c:ser>
          <c:idx val="6"/>
          <c:order val="4"/>
          <c:tx>
            <c:strRef>
              <c:f>'FR1 TDD 2x2'!$F$2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2x2'!$F$3:$F$18</c:f>
              <c:numCache>
                <c:formatCode>0.00</c:formatCode>
                <c:ptCount val="16"/>
                <c:pt idx="0">
                  <c:v>11</c:v>
                </c:pt>
                <c:pt idx="1">
                  <c:v>14.16</c:v>
                </c:pt>
                <c:pt idx="2">
                  <c:v>20.65</c:v>
                </c:pt>
                <c:pt idx="3">
                  <c:v>27.33</c:v>
                </c:pt>
                <c:pt idx="4">
                  <c:v>34.29</c:v>
                </c:pt>
                <c:pt idx="5">
                  <c:v>42.95</c:v>
                </c:pt>
                <c:pt idx="6">
                  <c:v>50.17</c:v>
                </c:pt>
                <c:pt idx="7">
                  <c:v>60.07</c:v>
                </c:pt>
                <c:pt idx="8">
                  <c:v>68.42</c:v>
                </c:pt>
                <c:pt idx="9">
                  <c:v>74.319999999999993</c:v>
                </c:pt>
                <c:pt idx="10">
                  <c:v>83.12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EA8-48B7-A12E-683649517404}"/>
            </c:ext>
          </c:extLst>
        </c:ser>
        <c:ser>
          <c:idx val="7"/>
          <c:order val="5"/>
          <c:tx>
            <c:strRef>
              <c:f>'FR1 TDD 2x2'!$G$2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2x2'!$G$3:$G$18</c:f>
              <c:numCache>
                <c:formatCode>0.00</c:formatCode>
                <c:ptCount val="16"/>
                <c:pt idx="0">
                  <c:v>12.08</c:v>
                </c:pt>
                <c:pt idx="1">
                  <c:v>16.98</c:v>
                </c:pt>
                <c:pt idx="2">
                  <c:v>22.89</c:v>
                </c:pt>
                <c:pt idx="3">
                  <c:v>28.8</c:v>
                </c:pt>
                <c:pt idx="4">
                  <c:v>32.28</c:v>
                </c:pt>
                <c:pt idx="5">
                  <c:v>38.770000000000003</c:v>
                </c:pt>
                <c:pt idx="6">
                  <c:v>48.61</c:v>
                </c:pt>
                <c:pt idx="7">
                  <c:v>59.12</c:v>
                </c:pt>
                <c:pt idx="8">
                  <c:v>66.75</c:v>
                </c:pt>
                <c:pt idx="9">
                  <c:v>74.11</c:v>
                </c:pt>
                <c:pt idx="10">
                  <c:v>83.09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EA8-48B7-A12E-683649517404}"/>
            </c:ext>
          </c:extLst>
        </c:ser>
        <c:ser>
          <c:idx val="1"/>
          <c:order val="6"/>
          <c:tx>
            <c:strRef>
              <c:f>'FR1 TDD 2x2'!$H$2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2x2'!$H$3:$H$18</c:f>
              <c:numCache>
                <c:formatCode>0.00</c:formatCode>
                <c:ptCount val="16"/>
                <c:pt idx="0">
                  <c:v>11.95</c:v>
                </c:pt>
                <c:pt idx="1">
                  <c:v>16.420000000000002</c:v>
                </c:pt>
                <c:pt idx="2">
                  <c:v>21.74</c:v>
                </c:pt>
                <c:pt idx="3">
                  <c:v>27.24</c:v>
                </c:pt>
                <c:pt idx="4">
                  <c:v>33.35</c:v>
                </c:pt>
                <c:pt idx="5">
                  <c:v>39.49</c:v>
                </c:pt>
                <c:pt idx="6">
                  <c:v>45.46</c:v>
                </c:pt>
                <c:pt idx="7">
                  <c:v>52.87</c:v>
                </c:pt>
                <c:pt idx="8">
                  <c:v>62.59</c:v>
                </c:pt>
                <c:pt idx="9">
                  <c:v>73.42</c:v>
                </c:pt>
                <c:pt idx="10">
                  <c:v>84.85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EA8-48B7-A12E-683649517404}"/>
            </c:ext>
          </c:extLst>
        </c:ser>
        <c:ser>
          <c:idx val="8"/>
          <c:order val="7"/>
          <c:tx>
            <c:strRef>
              <c:f>'FR1 TDD 2x2'!$I$2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2x2'!$I$3:$I$18</c:f>
              <c:numCache>
                <c:formatCode>0.00</c:formatCode>
                <c:ptCount val="16"/>
                <c:pt idx="0">
                  <c:v>10.24</c:v>
                </c:pt>
                <c:pt idx="1">
                  <c:v>15.56</c:v>
                </c:pt>
                <c:pt idx="2">
                  <c:v>22.19</c:v>
                </c:pt>
                <c:pt idx="3">
                  <c:v>27.96</c:v>
                </c:pt>
                <c:pt idx="4">
                  <c:v>33.659999999999997</c:v>
                </c:pt>
                <c:pt idx="5">
                  <c:v>38.229999999999997</c:v>
                </c:pt>
                <c:pt idx="6">
                  <c:v>42.53</c:v>
                </c:pt>
                <c:pt idx="7">
                  <c:v>53.93</c:v>
                </c:pt>
                <c:pt idx="8">
                  <c:v>63.1</c:v>
                </c:pt>
                <c:pt idx="9">
                  <c:v>72.2</c:v>
                </c:pt>
                <c:pt idx="10">
                  <c:v>78.45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EA8-48B7-A12E-683649517404}"/>
            </c:ext>
          </c:extLst>
        </c:ser>
        <c:ser>
          <c:idx val="2"/>
          <c:order val="8"/>
          <c:tx>
            <c:strRef>
              <c:f>'FR1 TDD 2x2'!$J$2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'FR1 TDD 2x2'!$J$3:$J$13</c:f>
              <c:numCache>
                <c:formatCode>0.00</c:formatCode>
                <c:ptCount val="11"/>
                <c:pt idx="0">
                  <c:v>7.8550000000000004</c:v>
                </c:pt>
                <c:pt idx="1">
                  <c:v>12.554</c:v>
                </c:pt>
                <c:pt idx="2">
                  <c:v>17.702000000000002</c:v>
                </c:pt>
                <c:pt idx="3">
                  <c:v>23.512</c:v>
                </c:pt>
                <c:pt idx="4">
                  <c:v>28.521999999999998</c:v>
                </c:pt>
                <c:pt idx="5">
                  <c:v>35.076000000000001</c:v>
                </c:pt>
                <c:pt idx="6">
                  <c:v>40.805999999999997</c:v>
                </c:pt>
                <c:pt idx="7">
                  <c:v>48.231999999999999</c:v>
                </c:pt>
                <c:pt idx="8">
                  <c:v>57.198999999999998</c:v>
                </c:pt>
                <c:pt idx="9">
                  <c:v>68.807000000000002</c:v>
                </c:pt>
                <c:pt idx="10">
                  <c:v>81.114000000000004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63C-4388-BEFF-9BDD3C42A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1814704"/>
        <c:axId val="-1661811984"/>
      </c:lineChart>
      <c:catAx>
        <c:axId val="-1661814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11984"/>
        <c:crosses val="autoZero"/>
        <c:auto val="1"/>
        <c:lblAlgn val="ctr"/>
        <c:lblOffset val="100"/>
        <c:noMultiLvlLbl val="0"/>
      </c:catAx>
      <c:valAx>
        <c:axId val="-166181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1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560092451182962"/>
          <c:h val="0.12863335733822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CQI statistics</a:t>
            </a:r>
          </a:p>
        </c:rich>
      </c:tx>
      <c:layout>
        <c:manualLayout>
          <c:xMode val="edge"/>
          <c:yMode val="edge"/>
          <c:x val="0.45625088466421559"/>
          <c:y val="3.669393724983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FDD 2x2 (HARQ)'!$B$84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(HARQ)'!$B$85:$B$100</c:f>
              <c:numCache>
                <c:formatCode>General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3A-4F70-8CA5-451489422E43}"/>
            </c:ext>
          </c:extLst>
        </c:ser>
        <c:ser>
          <c:idx val="4"/>
          <c:order val="1"/>
          <c:tx>
            <c:strRef>
              <c:f>'FR1 FDD 2x2 (HARQ)'!$C$84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(HARQ)'!$C$85:$C$100</c:f>
              <c:numCache>
                <c:formatCode>General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3A-4F70-8CA5-451489422E43}"/>
            </c:ext>
          </c:extLst>
        </c:ser>
        <c:ser>
          <c:idx val="0"/>
          <c:order val="2"/>
          <c:tx>
            <c:strRef>
              <c:f>'FR1 FDD 2x2 (HARQ)'!$D$84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(HARQ)'!$D$85:$D$100</c:f>
              <c:numCache>
                <c:formatCode>General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3A-4F70-8CA5-451489422E43}"/>
            </c:ext>
          </c:extLst>
        </c:ser>
        <c:ser>
          <c:idx val="5"/>
          <c:order val="3"/>
          <c:tx>
            <c:strRef>
              <c:f>'FR1 FDD 2x2 (HARQ)'!$E$84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(HARQ)'!$E$85:$E$100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3A-4F70-8CA5-451489422E43}"/>
            </c:ext>
          </c:extLst>
        </c:ser>
        <c:ser>
          <c:idx val="6"/>
          <c:order val="4"/>
          <c:tx>
            <c:strRef>
              <c:f>'FR1 FDD 2x2 (HARQ)'!$F$84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(HARQ)'!$F$85:$F$100</c:f>
              <c:numCache>
                <c:formatCode>0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43A-4F70-8CA5-451489422E43}"/>
            </c:ext>
          </c:extLst>
        </c:ser>
        <c:ser>
          <c:idx val="7"/>
          <c:order val="5"/>
          <c:tx>
            <c:strRef>
              <c:f>'FR1 FDD 2x2 (HARQ)'!$G$84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(HARQ)'!$G$85:$G$100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43A-4F70-8CA5-451489422E43}"/>
            </c:ext>
          </c:extLst>
        </c:ser>
        <c:ser>
          <c:idx val="1"/>
          <c:order val="6"/>
          <c:tx>
            <c:strRef>
              <c:f>'FR1 FDD 2x2 (HARQ)'!$H$84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(HARQ)'!$H$85:$H$100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43A-4F70-8CA5-451489422E43}"/>
            </c:ext>
          </c:extLst>
        </c:ser>
        <c:ser>
          <c:idx val="8"/>
          <c:order val="7"/>
          <c:tx>
            <c:strRef>
              <c:f>'FR1 FDD 2x2 (HARQ)'!$I$84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(HARQ)'!$I$85:$I$100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43A-4F70-8CA5-451489422E43}"/>
            </c:ext>
          </c:extLst>
        </c:ser>
        <c:ser>
          <c:idx val="2"/>
          <c:order val="8"/>
          <c:tx>
            <c:strRef>
              <c:f>'FR1 FDD 2x2 (HARQ)'!$J$84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(HARQ)'!$J$85:$J$100</c:f>
              <c:numCache>
                <c:formatCode>0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43A-4F70-8CA5-451489422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0050960"/>
        <c:axId val="-1660046064"/>
      </c:lineChart>
      <c:catAx>
        <c:axId val="-166005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0046064"/>
        <c:crosses val="autoZero"/>
        <c:auto val="1"/>
        <c:lblAlgn val="ctr"/>
        <c:lblOffset val="100"/>
        <c:noMultiLvlLbl val="0"/>
      </c:catAx>
      <c:valAx>
        <c:axId val="-166004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005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560092451182962"/>
          <c:h val="0.128861814708402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BLER</a:t>
            </a:r>
            <a:r>
              <a:rPr lang="en-US" baseline="0"/>
              <a:t> statistics</a:t>
            </a:r>
            <a:endParaRPr lang="en-US"/>
          </a:p>
        </c:rich>
      </c:tx>
      <c:layout>
        <c:manualLayout>
          <c:xMode val="edge"/>
          <c:yMode val="edge"/>
          <c:x val="0.44064145610161443"/>
          <c:y val="2.5337669333439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TDD 2x2'!$B$44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2x2'!$B$45:$B$60</c:f>
              <c:numCache>
                <c:formatCode>0.00</c:formatCode>
                <c:ptCount val="16"/>
                <c:pt idx="0">
                  <c:v>0.104</c:v>
                </c:pt>
                <c:pt idx="1">
                  <c:v>9.1999999999999998E-2</c:v>
                </c:pt>
                <c:pt idx="2">
                  <c:v>9.9500000000000005E-2</c:v>
                </c:pt>
                <c:pt idx="3">
                  <c:v>0.108</c:v>
                </c:pt>
                <c:pt idx="4">
                  <c:v>4.6199999999999998E-2</c:v>
                </c:pt>
                <c:pt idx="5">
                  <c:v>1.44E-2</c:v>
                </c:pt>
                <c:pt idx="6">
                  <c:v>2.75E-2</c:v>
                </c:pt>
                <c:pt idx="7">
                  <c:v>4.3099999999999999E-2</c:v>
                </c:pt>
                <c:pt idx="8">
                  <c:v>2.6200000000000001E-2</c:v>
                </c:pt>
                <c:pt idx="9">
                  <c:v>1.47E-2</c:v>
                </c:pt>
                <c:pt idx="10">
                  <c:v>8.0000000000000002E-3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60-4356-A679-FF39EFD3687D}"/>
            </c:ext>
          </c:extLst>
        </c:ser>
        <c:ser>
          <c:idx val="4"/>
          <c:order val="1"/>
          <c:tx>
            <c:strRef>
              <c:f>'FR1 TDD 2x2'!$C$44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2x2'!$C$45:$C$60</c:f>
              <c:numCache>
                <c:formatCode>0.00</c:formatCode>
                <c:ptCount val="16"/>
                <c:pt idx="0">
                  <c:v>0.06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0.05</c:v>
                </c:pt>
                <c:pt idx="5">
                  <c:v>0.05</c:v>
                </c:pt>
                <c:pt idx="6">
                  <c:v>7.0000000000000007E-2</c:v>
                </c:pt>
                <c:pt idx="7">
                  <c:v>0.1</c:v>
                </c:pt>
                <c:pt idx="8">
                  <c:v>0.1</c:v>
                </c:pt>
                <c:pt idx="9">
                  <c:v>0.11</c:v>
                </c:pt>
                <c:pt idx="10">
                  <c:v>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60-4356-A679-FF39EFD3687D}"/>
            </c:ext>
          </c:extLst>
        </c:ser>
        <c:ser>
          <c:idx val="0"/>
          <c:order val="2"/>
          <c:tx>
            <c:strRef>
              <c:f>'FR1 TDD 2x2'!$D$44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2x2'!$D$45:$D$60</c:f>
              <c:numCache>
                <c:formatCode>0.00</c:formatCode>
                <c:ptCount val="16"/>
                <c:pt idx="0">
                  <c:v>0.12</c:v>
                </c:pt>
                <c:pt idx="1">
                  <c:v>0.12</c:v>
                </c:pt>
                <c:pt idx="2">
                  <c:v>0.16</c:v>
                </c:pt>
                <c:pt idx="3">
                  <c:v>0.17</c:v>
                </c:pt>
                <c:pt idx="4">
                  <c:v>0.18</c:v>
                </c:pt>
                <c:pt idx="5">
                  <c:v>0.17</c:v>
                </c:pt>
                <c:pt idx="6">
                  <c:v>0.22</c:v>
                </c:pt>
                <c:pt idx="7">
                  <c:v>0.26</c:v>
                </c:pt>
                <c:pt idx="8">
                  <c:v>0.21</c:v>
                </c:pt>
                <c:pt idx="9">
                  <c:v>0.22</c:v>
                </c:pt>
                <c:pt idx="10">
                  <c:v>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C60-4356-A679-FF39EFD3687D}"/>
            </c:ext>
          </c:extLst>
        </c:ser>
        <c:ser>
          <c:idx val="5"/>
          <c:order val="3"/>
          <c:tx>
            <c:strRef>
              <c:f>'FR1 TDD 2x2'!$E$44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2x2'!$E$45:$E$60</c:f>
              <c:numCache>
                <c:formatCode>0.00</c:formatCode>
                <c:ptCount val="16"/>
                <c:pt idx="0">
                  <c:v>0.1754</c:v>
                </c:pt>
                <c:pt idx="1">
                  <c:v>0.21920000000000001</c:v>
                </c:pt>
                <c:pt idx="2">
                  <c:v>0.2142</c:v>
                </c:pt>
                <c:pt idx="3">
                  <c:v>0.2104</c:v>
                </c:pt>
                <c:pt idx="4">
                  <c:v>0.193</c:v>
                </c:pt>
                <c:pt idx="5">
                  <c:v>0.1515</c:v>
                </c:pt>
                <c:pt idx="6">
                  <c:v>0.1132</c:v>
                </c:pt>
                <c:pt idx="7">
                  <c:v>7.9500000000000001E-2</c:v>
                </c:pt>
                <c:pt idx="8">
                  <c:v>5.0299999999999997E-2</c:v>
                </c:pt>
                <c:pt idx="9">
                  <c:v>3.5700000000000003E-2</c:v>
                </c:pt>
                <c:pt idx="10">
                  <c:v>3.78E-2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C60-4356-A679-FF39EFD3687D}"/>
            </c:ext>
          </c:extLst>
        </c:ser>
        <c:ser>
          <c:idx val="6"/>
          <c:order val="4"/>
          <c:tx>
            <c:strRef>
              <c:f>'FR1 TDD 2x2'!$F$44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2x2'!$F$45:$F$60</c:f>
              <c:numCache>
                <c:formatCode>0.00</c:formatCode>
                <c:ptCount val="16"/>
                <c:pt idx="0">
                  <c:v>0.02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0.04</c:v>
                </c:pt>
                <c:pt idx="5">
                  <c:v>0.04</c:v>
                </c:pt>
                <c:pt idx="6">
                  <c:v>0.08</c:v>
                </c:pt>
                <c:pt idx="7">
                  <c:v>0.05</c:v>
                </c:pt>
                <c:pt idx="8">
                  <c:v>7.0000000000000007E-2</c:v>
                </c:pt>
                <c:pt idx="9">
                  <c:v>0.12</c:v>
                </c:pt>
                <c:pt idx="10">
                  <c:v>0.14000000000000001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C60-4356-A679-FF39EFD3687D}"/>
            </c:ext>
          </c:extLst>
        </c:ser>
        <c:ser>
          <c:idx val="7"/>
          <c:order val="5"/>
          <c:tx>
            <c:strRef>
              <c:f>'FR1 TDD 2x2'!$G$44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2x2'!$G$45:$G$60</c:f>
              <c:numCache>
                <c:formatCode>0.00</c:formatCode>
                <c:ptCount val="16"/>
                <c:pt idx="0">
                  <c:v>0.06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0.08</c:v>
                </c:pt>
                <c:pt idx="9">
                  <c:v>0.09</c:v>
                </c:pt>
                <c:pt idx="10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C60-4356-A679-FF39EFD3687D}"/>
            </c:ext>
          </c:extLst>
        </c:ser>
        <c:ser>
          <c:idx val="1"/>
          <c:order val="6"/>
          <c:tx>
            <c:strRef>
              <c:f>'FR1 TDD 2x2'!$H$44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2x2'!$H$45:$H$60</c:f>
              <c:numCache>
                <c:formatCode>0.00</c:formatCode>
                <c:ptCount val="16"/>
                <c:pt idx="0">
                  <c:v>0.12</c:v>
                </c:pt>
                <c:pt idx="1">
                  <c:v>0.14000000000000001</c:v>
                </c:pt>
                <c:pt idx="2">
                  <c:v>0.15</c:v>
                </c:pt>
                <c:pt idx="3">
                  <c:v>0.06</c:v>
                </c:pt>
                <c:pt idx="4">
                  <c:v>0.11</c:v>
                </c:pt>
                <c:pt idx="5">
                  <c:v>0.1</c:v>
                </c:pt>
                <c:pt idx="6">
                  <c:v>0.06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C60-4356-A679-FF39EFD3687D}"/>
            </c:ext>
          </c:extLst>
        </c:ser>
        <c:ser>
          <c:idx val="8"/>
          <c:order val="7"/>
          <c:tx>
            <c:strRef>
              <c:f>'FR1 TDD 2x2'!$I$44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2x2'!$I$45:$I$60</c:f>
              <c:numCache>
                <c:formatCode>0.00</c:formatCode>
                <c:ptCount val="16"/>
                <c:pt idx="0">
                  <c:v>7.0000000000000007E-2</c:v>
                </c:pt>
                <c:pt idx="1">
                  <c:v>0.06</c:v>
                </c:pt>
                <c:pt idx="2">
                  <c:v>0.08</c:v>
                </c:pt>
                <c:pt idx="3">
                  <c:v>0.09</c:v>
                </c:pt>
                <c:pt idx="4">
                  <c:v>7.0000000000000007E-2</c:v>
                </c:pt>
                <c:pt idx="5">
                  <c:v>0.08</c:v>
                </c:pt>
                <c:pt idx="6">
                  <c:v>7.0000000000000007E-2</c:v>
                </c:pt>
                <c:pt idx="7">
                  <c:v>0.11</c:v>
                </c:pt>
                <c:pt idx="8">
                  <c:v>0.11</c:v>
                </c:pt>
                <c:pt idx="9">
                  <c:v>0.11</c:v>
                </c:pt>
                <c:pt idx="10">
                  <c:v>0.11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BC60-4356-A679-FF39EFD3687D}"/>
            </c:ext>
          </c:extLst>
        </c:ser>
        <c:ser>
          <c:idx val="2"/>
          <c:order val="8"/>
          <c:tx>
            <c:strRef>
              <c:f>'FR1 TDD 2x2'!$J$44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'FR1 TDD 2x2'!$J$45:$J$55</c:f>
              <c:numCache>
                <c:formatCode>0.00</c:formatCode>
                <c:ptCount val="11"/>
                <c:pt idx="0">
                  <c:v>5.3999999999999999E-2</c:v>
                </c:pt>
                <c:pt idx="1">
                  <c:v>0.104</c:v>
                </c:pt>
                <c:pt idx="2">
                  <c:v>0.14000000000000001</c:v>
                </c:pt>
                <c:pt idx="3">
                  <c:v>0.23</c:v>
                </c:pt>
                <c:pt idx="4">
                  <c:v>0.19500000000000001</c:v>
                </c:pt>
                <c:pt idx="5">
                  <c:v>0.184</c:v>
                </c:pt>
                <c:pt idx="6">
                  <c:v>0.20599999999999999</c:v>
                </c:pt>
                <c:pt idx="7">
                  <c:v>0.215</c:v>
                </c:pt>
                <c:pt idx="8">
                  <c:v>0.22</c:v>
                </c:pt>
                <c:pt idx="9">
                  <c:v>0.13900000000000001</c:v>
                </c:pt>
                <c:pt idx="10">
                  <c:v>0.121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1B-457E-A0D2-5C9E8A342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1813616"/>
        <c:axId val="-1661825584"/>
      </c:lineChart>
      <c:catAx>
        <c:axId val="-1661813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25584"/>
        <c:crosses val="autoZero"/>
        <c:auto val="1"/>
        <c:lblAlgn val="ctr"/>
        <c:lblOffset val="100"/>
        <c:tickLblSkip val="1"/>
        <c:noMultiLvlLbl val="0"/>
      </c:catAx>
      <c:valAx>
        <c:axId val="-1661825584"/>
        <c:scaling>
          <c:logBase val="10"/>
          <c:orientation val="minMax"/>
          <c:max val="1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1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560092451182962"/>
          <c:h val="0.133299312410682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 statistics</a:t>
            </a:r>
          </a:p>
        </c:rich>
      </c:tx>
      <c:layout>
        <c:manualLayout>
          <c:xMode val="edge"/>
          <c:yMode val="edge"/>
          <c:x val="0.45625088466421559"/>
          <c:y val="3.669393724983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TDD 2x2'!$B$64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2x2'!$B$65:$B$80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EC-464B-A7B6-7B632302DBD7}"/>
            </c:ext>
          </c:extLst>
        </c:ser>
        <c:ser>
          <c:idx val="4"/>
          <c:order val="1"/>
          <c:tx>
            <c:strRef>
              <c:f>'FR1 TDD 2x2'!$C$64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2x2'!$C$65:$C$80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EC-464B-A7B6-7B632302DBD7}"/>
            </c:ext>
          </c:extLst>
        </c:ser>
        <c:ser>
          <c:idx val="0"/>
          <c:order val="2"/>
          <c:tx>
            <c:strRef>
              <c:f>'FR1 TDD 2x2'!$D$64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2x2'!$D$65:$D$80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EC-464B-A7B6-7B632302DBD7}"/>
            </c:ext>
          </c:extLst>
        </c:ser>
        <c:ser>
          <c:idx val="5"/>
          <c:order val="3"/>
          <c:tx>
            <c:strRef>
              <c:f>'FR1 TDD 2x2'!$E$64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2x2'!$E$65:$E$80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7EC-464B-A7B6-7B632302DBD7}"/>
            </c:ext>
          </c:extLst>
        </c:ser>
        <c:ser>
          <c:idx val="6"/>
          <c:order val="4"/>
          <c:tx>
            <c:strRef>
              <c:f>'FR1 TDD 2x2'!$F$64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2x2'!$F$65:$F$80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7EC-464B-A7B6-7B632302DBD7}"/>
            </c:ext>
          </c:extLst>
        </c:ser>
        <c:ser>
          <c:idx val="7"/>
          <c:order val="5"/>
          <c:tx>
            <c:strRef>
              <c:f>'FR1 TDD 2x2'!$G$64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2x2'!$G$65:$G$80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7EC-464B-A7B6-7B632302DBD7}"/>
            </c:ext>
          </c:extLst>
        </c:ser>
        <c:ser>
          <c:idx val="1"/>
          <c:order val="6"/>
          <c:tx>
            <c:strRef>
              <c:f>'FR1 TDD 2x2'!$H$64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2x2'!$H$65:$H$80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7EC-464B-A7B6-7B632302DBD7}"/>
            </c:ext>
          </c:extLst>
        </c:ser>
        <c:ser>
          <c:idx val="8"/>
          <c:order val="7"/>
          <c:tx>
            <c:strRef>
              <c:f>'FR1 TDD 2x2'!$I$64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2x2'!$I$65:$I$80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7EC-464B-A7B6-7B632302DBD7}"/>
            </c:ext>
          </c:extLst>
        </c:ser>
        <c:ser>
          <c:idx val="2"/>
          <c:order val="8"/>
          <c:tx>
            <c:strRef>
              <c:f>'FR1 TDD 2x2'!$J$64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'FR1 TDD 2x2'!$J$65:$J$75</c:f>
              <c:numCache>
                <c:formatCode>0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DB8-42B8-B1DF-4856473C2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25626944"/>
        <c:axId val="-1825632384"/>
      </c:lineChart>
      <c:catAx>
        <c:axId val="-1825626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825632384"/>
        <c:crosses val="autoZero"/>
        <c:auto val="1"/>
        <c:lblAlgn val="ctr"/>
        <c:lblOffset val="100"/>
        <c:noMultiLvlLbl val="0"/>
      </c:catAx>
      <c:valAx>
        <c:axId val="-182563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82562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560092451182962"/>
          <c:h val="0.128890403600313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CQI statistics</a:t>
            </a:r>
          </a:p>
        </c:rich>
      </c:tx>
      <c:layout>
        <c:manualLayout>
          <c:xMode val="edge"/>
          <c:yMode val="edge"/>
          <c:x val="0.45625088466421559"/>
          <c:y val="3.669393724983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TDD 2x2'!$B$84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2x2'!$B$85:$B$100</c:f>
              <c:numCache>
                <c:formatCode>General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4C-4F70-8F43-1F3317949A95}"/>
            </c:ext>
          </c:extLst>
        </c:ser>
        <c:ser>
          <c:idx val="4"/>
          <c:order val="1"/>
          <c:tx>
            <c:strRef>
              <c:f>'FR1 TDD 2x2'!$C$84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2x2'!$C$85:$C$100</c:f>
              <c:numCache>
                <c:formatCode>General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4C-4F70-8F43-1F3317949A95}"/>
            </c:ext>
          </c:extLst>
        </c:ser>
        <c:ser>
          <c:idx val="0"/>
          <c:order val="2"/>
          <c:tx>
            <c:strRef>
              <c:f>'FR1 TDD 2x2'!$D$84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2x2'!$D$85:$D$100</c:f>
              <c:numCache>
                <c:formatCode>General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44C-4F70-8F43-1F3317949A95}"/>
            </c:ext>
          </c:extLst>
        </c:ser>
        <c:ser>
          <c:idx val="5"/>
          <c:order val="3"/>
          <c:tx>
            <c:strRef>
              <c:f>'FR1 TDD 2x2'!$E$84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2x2'!$E$85:$E$100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44C-4F70-8F43-1F3317949A95}"/>
            </c:ext>
          </c:extLst>
        </c:ser>
        <c:ser>
          <c:idx val="6"/>
          <c:order val="4"/>
          <c:tx>
            <c:strRef>
              <c:f>'FR1 TDD 2x2'!$F$84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2x2'!$F$85:$F$100</c:f>
              <c:numCache>
                <c:formatCode>0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44C-4F70-8F43-1F3317949A95}"/>
            </c:ext>
          </c:extLst>
        </c:ser>
        <c:ser>
          <c:idx val="7"/>
          <c:order val="5"/>
          <c:tx>
            <c:strRef>
              <c:f>'FR1 TDD 2x2'!$G$84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2x2'!$G$85:$G$100</c:f>
              <c:numCache>
                <c:formatCode>0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44C-4F70-8F43-1F3317949A95}"/>
            </c:ext>
          </c:extLst>
        </c:ser>
        <c:ser>
          <c:idx val="1"/>
          <c:order val="6"/>
          <c:tx>
            <c:strRef>
              <c:f>'FR1 TDD 2x2'!$H$84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2x2'!$H$85:$H$100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44C-4F70-8F43-1F3317949A95}"/>
            </c:ext>
          </c:extLst>
        </c:ser>
        <c:ser>
          <c:idx val="8"/>
          <c:order val="7"/>
          <c:tx>
            <c:strRef>
              <c:f>'FR1 TDD 2x2'!$I$84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2x2'!$I$85:$I$100</c:f>
              <c:numCache>
                <c:formatCode>0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44C-4F70-8F43-1F3317949A95}"/>
            </c:ext>
          </c:extLst>
        </c:ser>
        <c:ser>
          <c:idx val="2"/>
          <c:order val="8"/>
          <c:tx>
            <c:strRef>
              <c:f>'FR1 TDD 2x2'!$J$84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'FR1 TDD 2x2'!$J$85:$J$95</c:f>
              <c:numCache>
                <c:formatCode>0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B1-4036-9732-7F103BA7A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25623680"/>
        <c:axId val="-1825624768"/>
      </c:lineChart>
      <c:catAx>
        <c:axId val="-1825623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825624768"/>
        <c:crosses val="autoZero"/>
        <c:auto val="1"/>
        <c:lblAlgn val="ctr"/>
        <c:lblOffset val="100"/>
        <c:noMultiLvlLbl val="0"/>
      </c:catAx>
      <c:valAx>
        <c:axId val="-182562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82562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560092451182962"/>
          <c:h val="0.128890363039710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Throughput statistics, [Mbps]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TDD 2x4'!$B$2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2x4'!$B$3:$B$18</c:f>
              <c:numCache>
                <c:formatCode>0.00</c:formatCode>
                <c:ptCount val="16"/>
                <c:pt idx="0" formatCode="General">
                  <c:v>18.149999999999999</c:v>
                </c:pt>
                <c:pt idx="1">
                  <c:v>23.47</c:v>
                </c:pt>
                <c:pt idx="2">
                  <c:v>30.69</c:v>
                </c:pt>
                <c:pt idx="3">
                  <c:v>42.94</c:v>
                </c:pt>
                <c:pt idx="4">
                  <c:v>53.96</c:v>
                </c:pt>
                <c:pt idx="5">
                  <c:v>64.319999999999993</c:v>
                </c:pt>
                <c:pt idx="6">
                  <c:v>74.58</c:v>
                </c:pt>
                <c:pt idx="7">
                  <c:v>85.31</c:v>
                </c:pt>
                <c:pt idx="8">
                  <c:v>97.85</c:v>
                </c:pt>
                <c:pt idx="9">
                  <c:v>109.25</c:v>
                </c:pt>
                <c:pt idx="10">
                  <c:v>115.9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BA7-49FF-9B0D-B9E7D09E565B}"/>
            </c:ext>
          </c:extLst>
        </c:ser>
        <c:ser>
          <c:idx val="4"/>
          <c:order val="1"/>
          <c:tx>
            <c:strRef>
              <c:f>'FR1 TDD 2x4'!$C$2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2x4'!$C$3:$C$18</c:f>
              <c:numCache>
                <c:formatCode>0.00</c:formatCode>
                <c:ptCount val="16"/>
                <c:pt idx="0">
                  <c:v>16.600000000000001</c:v>
                </c:pt>
                <c:pt idx="1">
                  <c:v>24.18</c:v>
                </c:pt>
                <c:pt idx="2">
                  <c:v>28.82</c:v>
                </c:pt>
                <c:pt idx="3">
                  <c:v>39.840000000000003</c:v>
                </c:pt>
                <c:pt idx="4">
                  <c:v>52.15</c:v>
                </c:pt>
                <c:pt idx="5">
                  <c:v>65.489999999999995</c:v>
                </c:pt>
                <c:pt idx="6">
                  <c:v>79.03</c:v>
                </c:pt>
                <c:pt idx="7">
                  <c:v>93.84</c:v>
                </c:pt>
                <c:pt idx="8">
                  <c:v>106.88</c:v>
                </c:pt>
                <c:pt idx="9">
                  <c:v>115.82</c:v>
                </c:pt>
                <c:pt idx="10">
                  <c:v>129.71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A7-49FF-9B0D-B9E7D09E565B}"/>
            </c:ext>
          </c:extLst>
        </c:ser>
        <c:ser>
          <c:idx val="0"/>
          <c:order val="2"/>
          <c:tx>
            <c:strRef>
              <c:f>'FR1 TDD 2x4'!$D$2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2x4'!$D$3:$D$18</c:f>
              <c:numCache>
                <c:formatCode>0.00</c:formatCode>
                <c:ptCount val="16"/>
                <c:pt idx="0">
                  <c:v>20.9</c:v>
                </c:pt>
                <c:pt idx="1">
                  <c:v>27.1</c:v>
                </c:pt>
                <c:pt idx="2">
                  <c:v>38.1</c:v>
                </c:pt>
                <c:pt idx="3">
                  <c:v>48.1</c:v>
                </c:pt>
                <c:pt idx="4">
                  <c:v>59.7</c:v>
                </c:pt>
                <c:pt idx="5">
                  <c:v>74.7</c:v>
                </c:pt>
                <c:pt idx="6">
                  <c:v>88.3</c:v>
                </c:pt>
                <c:pt idx="7">
                  <c:v>99.4</c:v>
                </c:pt>
                <c:pt idx="8">
                  <c:v>112.2</c:v>
                </c:pt>
                <c:pt idx="9">
                  <c:v>116.6</c:v>
                </c:pt>
                <c:pt idx="10">
                  <c:v>128.30000000000001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BA7-49FF-9B0D-B9E7D09E565B}"/>
            </c:ext>
          </c:extLst>
        </c:ser>
        <c:ser>
          <c:idx val="5"/>
          <c:order val="3"/>
          <c:tx>
            <c:strRef>
              <c:f>'FR1 TDD 2x4'!$E$2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2x4'!$E$3:$E$18</c:f>
              <c:numCache>
                <c:formatCode>0.00</c:formatCode>
                <c:ptCount val="16"/>
                <c:pt idx="0">
                  <c:v>16.595300000000002</c:v>
                </c:pt>
                <c:pt idx="1">
                  <c:v>20.8843</c:v>
                </c:pt>
                <c:pt idx="2">
                  <c:v>25.229399999999998</c:v>
                </c:pt>
                <c:pt idx="3">
                  <c:v>33.796199999999999</c:v>
                </c:pt>
                <c:pt idx="4">
                  <c:v>44.689799999999998</c:v>
                </c:pt>
                <c:pt idx="5">
                  <c:v>59.170499999999997</c:v>
                </c:pt>
                <c:pt idx="6">
                  <c:v>74.273600000000002</c:v>
                </c:pt>
                <c:pt idx="7">
                  <c:v>88.940299999999993</c:v>
                </c:pt>
                <c:pt idx="8">
                  <c:v>103.06019999999999</c:v>
                </c:pt>
                <c:pt idx="9">
                  <c:v>116.30629999999999</c:v>
                </c:pt>
                <c:pt idx="10">
                  <c:v>130.02889999999999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BA7-49FF-9B0D-B9E7D09E565B}"/>
            </c:ext>
          </c:extLst>
        </c:ser>
        <c:ser>
          <c:idx val="6"/>
          <c:order val="4"/>
          <c:tx>
            <c:strRef>
              <c:f>'FR1 TDD 2x4'!$F$2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2x4'!$F$3:$F$18</c:f>
              <c:numCache>
                <c:formatCode>0.00</c:formatCode>
                <c:ptCount val="16"/>
                <c:pt idx="0">
                  <c:v>15.67</c:v>
                </c:pt>
                <c:pt idx="1">
                  <c:v>21.79</c:v>
                </c:pt>
                <c:pt idx="2">
                  <c:v>30.27</c:v>
                </c:pt>
                <c:pt idx="3">
                  <c:v>45.63</c:v>
                </c:pt>
                <c:pt idx="4">
                  <c:v>58.58</c:v>
                </c:pt>
                <c:pt idx="5">
                  <c:v>69.98</c:v>
                </c:pt>
                <c:pt idx="6">
                  <c:v>83.29</c:v>
                </c:pt>
                <c:pt idx="7">
                  <c:v>96.05</c:v>
                </c:pt>
                <c:pt idx="8">
                  <c:v>101.22</c:v>
                </c:pt>
                <c:pt idx="9">
                  <c:v>116.75</c:v>
                </c:pt>
                <c:pt idx="10">
                  <c:v>124.42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BA7-49FF-9B0D-B9E7D09E565B}"/>
            </c:ext>
          </c:extLst>
        </c:ser>
        <c:ser>
          <c:idx val="7"/>
          <c:order val="5"/>
          <c:tx>
            <c:strRef>
              <c:f>'FR1 TDD 2x4'!$G$2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2x4'!$G$3:$G$18</c:f>
              <c:numCache>
                <c:formatCode>0.00</c:formatCode>
                <c:ptCount val="16"/>
                <c:pt idx="0">
                  <c:v>16.11</c:v>
                </c:pt>
                <c:pt idx="1">
                  <c:v>24.47</c:v>
                </c:pt>
                <c:pt idx="2">
                  <c:v>34.299999999999997</c:v>
                </c:pt>
                <c:pt idx="3">
                  <c:v>46.18</c:v>
                </c:pt>
                <c:pt idx="4">
                  <c:v>57.83</c:v>
                </c:pt>
                <c:pt idx="5">
                  <c:v>69.489999999999995</c:v>
                </c:pt>
                <c:pt idx="6">
                  <c:v>83.04</c:v>
                </c:pt>
                <c:pt idx="7">
                  <c:v>96.81</c:v>
                </c:pt>
                <c:pt idx="8">
                  <c:v>107.39</c:v>
                </c:pt>
                <c:pt idx="9">
                  <c:v>120.84</c:v>
                </c:pt>
                <c:pt idx="10">
                  <c:v>137.72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BA7-49FF-9B0D-B9E7D09E565B}"/>
            </c:ext>
          </c:extLst>
        </c:ser>
        <c:ser>
          <c:idx val="1"/>
          <c:order val="6"/>
          <c:tx>
            <c:strRef>
              <c:f>'FR1 TDD 2x4'!$H$2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2x4'!$H$3:$H$18</c:f>
              <c:numCache>
                <c:formatCode>0.00</c:formatCode>
                <c:ptCount val="16"/>
                <c:pt idx="0">
                  <c:v>19.96</c:v>
                </c:pt>
                <c:pt idx="1">
                  <c:v>26.09</c:v>
                </c:pt>
                <c:pt idx="2">
                  <c:v>34.32</c:v>
                </c:pt>
                <c:pt idx="3">
                  <c:v>43.62</c:v>
                </c:pt>
                <c:pt idx="4">
                  <c:v>54.62</c:v>
                </c:pt>
                <c:pt idx="5">
                  <c:v>67.959999999999994</c:v>
                </c:pt>
                <c:pt idx="6">
                  <c:v>80.73</c:v>
                </c:pt>
                <c:pt idx="7">
                  <c:v>92.58</c:v>
                </c:pt>
                <c:pt idx="8">
                  <c:v>104.04</c:v>
                </c:pt>
                <c:pt idx="9">
                  <c:v>113.19</c:v>
                </c:pt>
                <c:pt idx="10">
                  <c:v>115.61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BA7-49FF-9B0D-B9E7D09E565B}"/>
            </c:ext>
          </c:extLst>
        </c:ser>
        <c:ser>
          <c:idx val="8"/>
          <c:order val="7"/>
          <c:tx>
            <c:strRef>
              <c:f>'FR1 TDD 2x4'!$I$2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2x4'!$I$3:$I$18</c:f>
              <c:numCache>
                <c:formatCode>0.00</c:formatCode>
                <c:ptCount val="16"/>
                <c:pt idx="0">
                  <c:v>21.99</c:v>
                </c:pt>
                <c:pt idx="1">
                  <c:v>26.41</c:v>
                </c:pt>
                <c:pt idx="2">
                  <c:v>33.119999999999997</c:v>
                </c:pt>
                <c:pt idx="3">
                  <c:v>43.7</c:v>
                </c:pt>
                <c:pt idx="4">
                  <c:v>55.18</c:v>
                </c:pt>
                <c:pt idx="5">
                  <c:v>66.83</c:v>
                </c:pt>
                <c:pt idx="6">
                  <c:v>80.489999999999995</c:v>
                </c:pt>
                <c:pt idx="7">
                  <c:v>91.68</c:v>
                </c:pt>
                <c:pt idx="8">
                  <c:v>99.2</c:v>
                </c:pt>
                <c:pt idx="9">
                  <c:v>113.5</c:v>
                </c:pt>
                <c:pt idx="10">
                  <c:v>124.1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BA7-49FF-9B0D-B9E7D09E565B}"/>
            </c:ext>
          </c:extLst>
        </c:ser>
        <c:ser>
          <c:idx val="2"/>
          <c:order val="8"/>
          <c:tx>
            <c:strRef>
              <c:f>'FR1 TDD 2x4'!$J$2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'FR1 TDD 2x4'!$J$3:$J$13</c:f>
              <c:numCache>
                <c:formatCode>0.00</c:formatCode>
                <c:ptCount val="11"/>
                <c:pt idx="0">
                  <c:v>14.676</c:v>
                </c:pt>
                <c:pt idx="1">
                  <c:v>21.635000000000002</c:v>
                </c:pt>
                <c:pt idx="2">
                  <c:v>29.756</c:v>
                </c:pt>
                <c:pt idx="3">
                  <c:v>37.393000000000001</c:v>
                </c:pt>
                <c:pt idx="4">
                  <c:v>50.442</c:v>
                </c:pt>
                <c:pt idx="5">
                  <c:v>62.991</c:v>
                </c:pt>
                <c:pt idx="6">
                  <c:v>79.569999999999993</c:v>
                </c:pt>
                <c:pt idx="7">
                  <c:v>89.959000000000003</c:v>
                </c:pt>
                <c:pt idx="8">
                  <c:v>106.01900000000001</c:v>
                </c:pt>
                <c:pt idx="9">
                  <c:v>123.261</c:v>
                </c:pt>
                <c:pt idx="10">
                  <c:v>139.55099999999999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0B2-44FC-A16D-85240BC7A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25629664"/>
        <c:axId val="-1825624224"/>
      </c:lineChart>
      <c:catAx>
        <c:axId val="-182562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825624224"/>
        <c:crosses val="autoZero"/>
        <c:auto val="1"/>
        <c:lblAlgn val="ctr"/>
        <c:lblOffset val="100"/>
        <c:noMultiLvlLbl val="0"/>
      </c:catAx>
      <c:valAx>
        <c:axId val="-182562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82562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5456150020836401"/>
          <c:h val="0.128224811205747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BLER</a:t>
            </a:r>
            <a:r>
              <a:rPr lang="en-US" baseline="0"/>
              <a:t> statistics</a:t>
            </a:r>
            <a:endParaRPr lang="en-US"/>
          </a:p>
        </c:rich>
      </c:tx>
      <c:layout>
        <c:manualLayout>
          <c:xMode val="edge"/>
          <c:yMode val="edge"/>
          <c:x val="0.44064145610161443"/>
          <c:y val="2.5337669333439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TDD 2x4'!$B$44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2x4'!$B$45:$B$60</c:f>
              <c:numCache>
                <c:formatCode>0.00</c:formatCode>
                <c:ptCount val="16"/>
                <c:pt idx="0">
                  <c:v>3.44E-2</c:v>
                </c:pt>
                <c:pt idx="1">
                  <c:v>1.9099999999999999E-2</c:v>
                </c:pt>
                <c:pt idx="2">
                  <c:v>1.83E-2</c:v>
                </c:pt>
                <c:pt idx="3">
                  <c:v>3.4599999999999999E-2</c:v>
                </c:pt>
                <c:pt idx="4">
                  <c:v>1.8700000000000001E-2</c:v>
                </c:pt>
                <c:pt idx="5">
                  <c:v>5.4799999999999996E-3</c:v>
                </c:pt>
                <c:pt idx="6">
                  <c:v>7.2800000000000002E-4</c:v>
                </c:pt>
                <c:pt idx="7">
                  <c:v>3.6400000000000001E-4</c:v>
                </c:pt>
                <c:pt idx="8">
                  <c:v>2.9199999999999999E-3</c:v>
                </c:pt>
                <c:pt idx="9">
                  <c:v>4.6300000000000001E-2</c:v>
                </c:pt>
                <c:pt idx="10">
                  <c:v>9.06E-2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4D6-42F2-A2C9-8AABCF2C1BB5}"/>
            </c:ext>
          </c:extLst>
        </c:ser>
        <c:ser>
          <c:idx val="4"/>
          <c:order val="1"/>
          <c:tx>
            <c:strRef>
              <c:f>'FR1 TDD 2x4'!$C$44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2x4'!$C$45:$C$60</c:f>
              <c:numCache>
                <c:formatCode>0.00</c:formatCode>
                <c:ptCount val="16"/>
                <c:pt idx="0">
                  <c:v>0.2</c:v>
                </c:pt>
                <c:pt idx="1">
                  <c:v>0.08</c:v>
                </c:pt>
                <c:pt idx="2">
                  <c:v>0.1</c:v>
                </c:pt>
                <c:pt idx="3">
                  <c:v>0.12</c:v>
                </c:pt>
                <c:pt idx="4">
                  <c:v>0.1</c:v>
                </c:pt>
                <c:pt idx="5">
                  <c:v>0.06</c:v>
                </c:pt>
                <c:pt idx="6">
                  <c:v>0.05</c:v>
                </c:pt>
                <c:pt idx="7">
                  <c:v>0.04</c:v>
                </c:pt>
                <c:pt idx="8">
                  <c:v>0.06</c:v>
                </c:pt>
                <c:pt idx="9">
                  <c:v>0.11</c:v>
                </c:pt>
                <c:pt idx="10">
                  <c:v>0.12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D6-42F2-A2C9-8AABCF2C1BB5}"/>
            </c:ext>
          </c:extLst>
        </c:ser>
        <c:ser>
          <c:idx val="0"/>
          <c:order val="2"/>
          <c:tx>
            <c:strRef>
              <c:f>'FR1 TDD 2x4'!$D$44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2x4'!$D$45:$D$60</c:f>
              <c:numCache>
                <c:formatCode>0.00</c:formatCode>
                <c:ptCount val="16"/>
                <c:pt idx="0">
                  <c:v>0.19</c:v>
                </c:pt>
                <c:pt idx="1">
                  <c:v>0.19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0.05</c:v>
                </c:pt>
                <c:pt idx="6">
                  <c:v>0.06</c:v>
                </c:pt>
                <c:pt idx="7">
                  <c:v>0.09</c:v>
                </c:pt>
                <c:pt idx="8">
                  <c:v>0.1</c:v>
                </c:pt>
                <c:pt idx="9">
                  <c:v>0.17</c:v>
                </c:pt>
                <c:pt idx="10">
                  <c:v>0.19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4D6-42F2-A2C9-8AABCF2C1BB5}"/>
            </c:ext>
          </c:extLst>
        </c:ser>
        <c:ser>
          <c:idx val="5"/>
          <c:order val="3"/>
          <c:tx>
            <c:strRef>
              <c:f>'FR1 TDD 2x4'!$E$44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2x4'!$E$45:$E$60</c:f>
              <c:numCache>
                <c:formatCode>0.00</c:formatCode>
                <c:ptCount val="16"/>
                <c:pt idx="0">
                  <c:v>0.32619999999999999</c:v>
                </c:pt>
                <c:pt idx="1">
                  <c:v>0.30280000000000001</c:v>
                </c:pt>
                <c:pt idx="2">
                  <c:v>0.27129999999999999</c:v>
                </c:pt>
                <c:pt idx="3">
                  <c:v>0.13289999999999999</c:v>
                </c:pt>
                <c:pt idx="4">
                  <c:v>4.0099999999999997E-2</c:v>
                </c:pt>
                <c:pt idx="5">
                  <c:v>7.7000000000000002E-3</c:v>
                </c:pt>
                <c:pt idx="6">
                  <c:v>4.1000000000000003E-3</c:v>
                </c:pt>
                <c:pt idx="7">
                  <c:v>4.5999999999999999E-3</c:v>
                </c:pt>
                <c:pt idx="8">
                  <c:v>6.8999999999999999E-3</c:v>
                </c:pt>
                <c:pt idx="9">
                  <c:v>2.5600000000000001E-2</c:v>
                </c:pt>
                <c:pt idx="10">
                  <c:v>3.9E-2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4D6-42F2-A2C9-8AABCF2C1BB5}"/>
            </c:ext>
          </c:extLst>
        </c:ser>
        <c:ser>
          <c:idx val="6"/>
          <c:order val="4"/>
          <c:tx>
            <c:strRef>
              <c:f>'FR1 TDD 2x4'!$F$44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2x4'!$F$45:$F$60</c:f>
              <c:numCache>
                <c:formatCode>0.00</c:formatCode>
                <c:ptCount val="16"/>
                <c:pt idx="0">
                  <c:v>0.2</c:v>
                </c:pt>
                <c:pt idx="1">
                  <c:v>0.18</c:v>
                </c:pt>
                <c:pt idx="2">
                  <c:v>0.09</c:v>
                </c:pt>
                <c:pt idx="3">
                  <c:v>0.06</c:v>
                </c:pt>
                <c:pt idx="4">
                  <c:v>0.05</c:v>
                </c:pt>
                <c:pt idx="5">
                  <c:v>0.04</c:v>
                </c:pt>
                <c:pt idx="6">
                  <c:v>0.05</c:v>
                </c:pt>
                <c:pt idx="7">
                  <c:v>0.08</c:v>
                </c:pt>
                <c:pt idx="8">
                  <c:v>0.13</c:v>
                </c:pt>
                <c:pt idx="9">
                  <c:v>0.1</c:v>
                </c:pt>
                <c:pt idx="10">
                  <c:v>0.14000000000000001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4D6-42F2-A2C9-8AABCF2C1BB5}"/>
            </c:ext>
          </c:extLst>
        </c:ser>
        <c:ser>
          <c:idx val="7"/>
          <c:order val="5"/>
          <c:tx>
            <c:strRef>
              <c:f>'FR1 TDD 2x4'!$G$44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2x4'!$G$45:$G$60</c:f>
              <c:numCache>
                <c:formatCode>0.00</c:formatCode>
                <c:ptCount val="16"/>
                <c:pt idx="0">
                  <c:v>0.04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0.08</c:v>
                </c:pt>
                <c:pt idx="10">
                  <c:v>7.0000000000000007E-2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4D6-42F2-A2C9-8AABCF2C1BB5}"/>
            </c:ext>
          </c:extLst>
        </c:ser>
        <c:ser>
          <c:idx val="1"/>
          <c:order val="6"/>
          <c:tx>
            <c:strRef>
              <c:f>'FR1 TDD 2x4'!$H$44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2x4'!$H$45:$H$60</c:f>
              <c:numCache>
                <c:formatCode>0.00</c:formatCode>
                <c:ptCount val="16"/>
                <c:pt idx="0" formatCode="General">
                  <c:v>0.05</c:v>
                </c:pt>
                <c:pt idx="1">
                  <c:v>0.06</c:v>
                </c:pt>
                <c:pt idx="2">
                  <c:v>0.11</c:v>
                </c:pt>
                <c:pt idx="3">
                  <c:v>0.14000000000000001</c:v>
                </c:pt>
                <c:pt idx="4">
                  <c:v>0.11</c:v>
                </c:pt>
                <c:pt idx="5">
                  <c:v>0.06</c:v>
                </c:pt>
                <c:pt idx="6">
                  <c:v>0.04</c:v>
                </c:pt>
                <c:pt idx="7">
                  <c:v>0.04</c:v>
                </c:pt>
                <c:pt idx="8">
                  <c:v>0.05</c:v>
                </c:pt>
                <c:pt idx="9">
                  <c:v>7.0000000000000007E-2</c:v>
                </c:pt>
                <c:pt idx="10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4D6-42F2-A2C9-8AABCF2C1BB5}"/>
            </c:ext>
          </c:extLst>
        </c:ser>
        <c:ser>
          <c:idx val="8"/>
          <c:order val="7"/>
          <c:tx>
            <c:strRef>
              <c:f>'FR1 TDD 2x4'!$I$44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2x4'!$I$45:$I$60</c:f>
              <c:numCache>
                <c:formatCode>0.00</c:formatCode>
                <c:ptCount val="16"/>
                <c:pt idx="0">
                  <c:v>0.06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0.05</c:v>
                </c:pt>
                <c:pt idx="5">
                  <c:v>0.04</c:v>
                </c:pt>
                <c:pt idx="6">
                  <c:v>0.03</c:v>
                </c:pt>
                <c:pt idx="7">
                  <c:v>0.04</c:v>
                </c:pt>
                <c:pt idx="8">
                  <c:v>0.05</c:v>
                </c:pt>
                <c:pt idx="9">
                  <c:v>0.04</c:v>
                </c:pt>
                <c:pt idx="10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4D6-42F2-A2C9-8AABCF2C1BB5}"/>
            </c:ext>
          </c:extLst>
        </c:ser>
        <c:ser>
          <c:idx val="2"/>
          <c:order val="8"/>
          <c:tx>
            <c:strRef>
              <c:f>'FR1 TDD 2x4'!$J$44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'FR1 TDD 2x4'!$J$45:$J$55</c:f>
              <c:numCache>
                <c:formatCode>0.00</c:formatCode>
                <c:ptCount val="11"/>
                <c:pt idx="0">
                  <c:v>0.02</c:v>
                </c:pt>
                <c:pt idx="1">
                  <c:v>0.108</c:v>
                </c:pt>
                <c:pt idx="2">
                  <c:v>8.4000000000000005E-2</c:v>
                </c:pt>
                <c:pt idx="3">
                  <c:v>7.6999999999999999E-2</c:v>
                </c:pt>
                <c:pt idx="4">
                  <c:v>7.0000000000000007E-2</c:v>
                </c:pt>
                <c:pt idx="5">
                  <c:v>6.6000000000000003E-2</c:v>
                </c:pt>
                <c:pt idx="6">
                  <c:v>5.0999999999999997E-2</c:v>
                </c:pt>
                <c:pt idx="7">
                  <c:v>1.7000000000000001E-2</c:v>
                </c:pt>
                <c:pt idx="8">
                  <c:v>2E-3</c:v>
                </c:pt>
                <c:pt idx="9">
                  <c:v>7.0000000000000001E-3</c:v>
                </c:pt>
                <c:pt idx="10">
                  <c:v>7.0000000000000001E-3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51-48DA-9A9F-C44CC1014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25621504"/>
        <c:axId val="-1825623136"/>
      </c:lineChart>
      <c:catAx>
        <c:axId val="-1825621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825623136"/>
        <c:crosses val="autoZero"/>
        <c:auto val="1"/>
        <c:lblAlgn val="ctr"/>
        <c:lblOffset val="100"/>
        <c:noMultiLvlLbl val="0"/>
      </c:catAx>
      <c:valAx>
        <c:axId val="-1825623136"/>
        <c:scaling>
          <c:logBase val="10"/>
          <c:orientation val="minMax"/>
          <c:max val="1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82562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96685311695818"/>
          <c:h val="0.13277527550080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 statistics</a:t>
            </a:r>
          </a:p>
        </c:rich>
      </c:tx>
      <c:layout>
        <c:manualLayout>
          <c:xMode val="edge"/>
          <c:yMode val="edge"/>
          <c:x val="0.45625088466421559"/>
          <c:y val="3.669393724983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TDD 2x4'!$B$64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2x4'!$B$65:$B$80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24-4477-9BAC-E8205AFC6A0C}"/>
            </c:ext>
          </c:extLst>
        </c:ser>
        <c:ser>
          <c:idx val="4"/>
          <c:order val="1"/>
          <c:tx>
            <c:strRef>
              <c:f>'FR1 TDD 2x4'!$C$64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2x4'!$C$65:$C$80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24-4477-9BAC-E8205AFC6A0C}"/>
            </c:ext>
          </c:extLst>
        </c:ser>
        <c:ser>
          <c:idx val="0"/>
          <c:order val="2"/>
          <c:tx>
            <c:strRef>
              <c:f>'FR1 TDD 2x4'!$D$64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2x4'!$D$65:$D$80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124-4477-9BAC-E8205AFC6A0C}"/>
            </c:ext>
          </c:extLst>
        </c:ser>
        <c:ser>
          <c:idx val="5"/>
          <c:order val="3"/>
          <c:tx>
            <c:strRef>
              <c:f>'FR1 TDD 2x4'!$E$64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2x4'!$E$65:$E$80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124-4477-9BAC-E8205AFC6A0C}"/>
            </c:ext>
          </c:extLst>
        </c:ser>
        <c:ser>
          <c:idx val="6"/>
          <c:order val="4"/>
          <c:tx>
            <c:strRef>
              <c:f>'FR1 TDD 2x4'!$F$64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2x4'!$F$65:$F$80</c:f>
              <c:numCache>
                <c:formatCode>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124-4477-9BAC-E8205AFC6A0C}"/>
            </c:ext>
          </c:extLst>
        </c:ser>
        <c:ser>
          <c:idx val="7"/>
          <c:order val="5"/>
          <c:tx>
            <c:strRef>
              <c:f>'FR1 TDD 2x4'!$G$64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2x4'!$G$65:$G$80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124-4477-9BAC-E8205AFC6A0C}"/>
            </c:ext>
          </c:extLst>
        </c:ser>
        <c:ser>
          <c:idx val="1"/>
          <c:order val="6"/>
          <c:tx>
            <c:strRef>
              <c:f>'FR1 TDD 2x4'!$H$64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2x4'!$H$65:$H$80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124-4477-9BAC-E8205AFC6A0C}"/>
            </c:ext>
          </c:extLst>
        </c:ser>
        <c:ser>
          <c:idx val="8"/>
          <c:order val="7"/>
          <c:tx>
            <c:strRef>
              <c:f>'FR1 TDD 2x4'!$I$64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2x4'!$I$65:$I$80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124-4477-9BAC-E8205AFC6A0C}"/>
            </c:ext>
          </c:extLst>
        </c:ser>
        <c:ser>
          <c:idx val="2"/>
          <c:order val="8"/>
          <c:tx>
            <c:strRef>
              <c:f>'FR1 TDD 2x4'!$J$64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'FR1 TDD 2x4'!$J$65:$J$75</c:f>
              <c:numCache>
                <c:formatCode>0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F2-46C5-8FA6-BA066717C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25622592"/>
        <c:axId val="-1825622048"/>
      </c:lineChart>
      <c:catAx>
        <c:axId val="-182562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825622048"/>
        <c:crosses val="autoZero"/>
        <c:auto val="1"/>
        <c:lblAlgn val="ctr"/>
        <c:lblOffset val="100"/>
        <c:noMultiLvlLbl val="0"/>
      </c:catAx>
      <c:valAx>
        <c:axId val="-182562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82562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96685311695818"/>
          <c:h val="0.128369850395332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CQI statistics</a:t>
            </a:r>
          </a:p>
        </c:rich>
      </c:tx>
      <c:layout>
        <c:manualLayout>
          <c:xMode val="edge"/>
          <c:yMode val="edge"/>
          <c:x val="0.45625088466421559"/>
          <c:y val="3.669393724983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TDD 2x4'!$B$84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2x4'!$B$85:$B$100</c:f>
              <c:numCache>
                <c:formatCode>General</c:formatCode>
                <c:ptCount val="1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E5F-46D5-83F6-0434ED5C7DA5}"/>
            </c:ext>
          </c:extLst>
        </c:ser>
        <c:ser>
          <c:idx val="4"/>
          <c:order val="1"/>
          <c:tx>
            <c:strRef>
              <c:f>'FR1 TDD 2x4'!$C$84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2x4'!$C$85:$C$100</c:f>
              <c:numCache>
                <c:formatCode>General</c:formatCode>
                <c:ptCount val="1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5F-46D5-83F6-0434ED5C7DA5}"/>
            </c:ext>
          </c:extLst>
        </c:ser>
        <c:ser>
          <c:idx val="0"/>
          <c:order val="2"/>
          <c:tx>
            <c:strRef>
              <c:f>'FR1 TDD 2x4'!$D$84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2x4'!$D$85:$D$100</c:f>
              <c:numCache>
                <c:formatCode>General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E5F-46D5-83F6-0434ED5C7DA5}"/>
            </c:ext>
          </c:extLst>
        </c:ser>
        <c:ser>
          <c:idx val="5"/>
          <c:order val="3"/>
          <c:tx>
            <c:strRef>
              <c:f>'FR1 TDD 2x4'!$E$84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2x4'!$E$85:$E$100</c:f>
              <c:numCache>
                <c:formatCode>0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E5F-46D5-83F6-0434ED5C7DA5}"/>
            </c:ext>
          </c:extLst>
        </c:ser>
        <c:ser>
          <c:idx val="6"/>
          <c:order val="4"/>
          <c:tx>
            <c:strRef>
              <c:f>'FR1 TDD 2x4'!$F$84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2x4'!$F$85:$F$100</c:f>
              <c:numCache>
                <c:formatCode>0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E5F-46D5-83F6-0434ED5C7DA5}"/>
            </c:ext>
          </c:extLst>
        </c:ser>
        <c:ser>
          <c:idx val="7"/>
          <c:order val="5"/>
          <c:tx>
            <c:strRef>
              <c:f>'FR1 TDD 2x4'!$G$84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2x4'!$G$85:$G$100</c:f>
              <c:numCache>
                <c:formatCode>0</c:formatCode>
                <c:ptCount val="1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E5F-46D5-83F6-0434ED5C7DA5}"/>
            </c:ext>
          </c:extLst>
        </c:ser>
        <c:ser>
          <c:idx val="1"/>
          <c:order val="6"/>
          <c:tx>
            <c:strRef>
              <c:f>'FR1 TDD 2x4'!$H$84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2x4'!$H$85:$H$100</c:f>
              <c:numCache>
                <c:formatCode>0</c:formatCode>
                <c:ptCount val="16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E5F-46D5-83F6-0434ED5C7DA5}"/>
            </c:ext>
          </c:extLst>
        </c:ser>
        <c:ser>
          <c:idx val="8"/>
          <c:order val="7"/>
          <c:tx>
            <c:strRef>
              <c:f>'FR1 TDD 2x4'!$I$84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2x4'!$A$85:$A$100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2x4'!$I$85:$I$100</c:f>
              <c:numCache>
                <c:formatCode>0</c:formatCode>
                <c:ptCount val="1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E5F-46D5-83F6-0434ED5C7DA5}"/>
            </c:ext>
          </c:extLst>
        </c:ser>
        <c:ser>
          <c:idx val="2"/>
          <c:order val="8"/>
          <c:tx>
            <c:strRef>
              <c:f>'FR1 TDD 2x4'!$J$84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'FR1 TDD 2x4'!$J$85:$J$95</c:f>
              <c:numCache>
                <c:formatCode>0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DAB-4D7C-9B61-36FA93173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25635648"/>
        <c:axId val="-1825629120"/>
      </c:lineChart>
      <c:catAx>
        <c:axId val="-1825635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825629120"/>
        <c:crosses val="autoZero"/>
        <c:auto val="1"/>
        <c:lblAlgn val="ctr"/>
        <c:lblOffset val="100"/>
        <c:noMultiLvlLbl val="0"/>
      </c:catAx>
      <c:valAx>
        <c:axId val="-182562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82563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96685311695818"/>
          <c:h val="0.12836989062899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Throughput statistics, [Mbps]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'FR2-1'!$B$2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'FR2-1'!$A$3:$A$18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'FR2-1'!$B$3:$B$18</c:f>
              <c:numCache>
                <c:formatCode>0.00</c:formatCode>
                <c:ptCount val="16"/>
                <c:pt idx="0">
                  <c:v>17.100000000000001</c:v>
                </c:pt>
                <c:pt idx="1">
                  <c:v>22.8</c:v>
                </c:pt>
                <c:pt idx="2">
                  <c:v>30.12</c:v>
                </c:pt>
                <c:pt idx="3">
                  <c:v>39.049999999999997</c:v>
                </c:pt>
                <c:pt idx="4">
                  <c:v>47.41</c:v>
                </c:pt>
                <c:pt idx="5">
                  <c:v>57.1</c:v>
                </c:pt>
                <c:pt idx="6">
                  <c:v>69.45</c:v>
                </c:pt>
                <c:pt idx="7">
                  <c:v>81.7</c:v>
                </c:pt>
                <c:pt idx="8">
                  <c:v>96.9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20-46A1-BA03-16C7E55D18C8}"/>
            </c:ext>
          </c:extLst>
        </c:ser>
        <c:ser>
          <c:idx val="2"/>
          <c:order val="2"/>
          <c:tx>
            <c:strRef>
              <c:f>'FR2-1'!$C$2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'FR2-1'!$A$3:$A$18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'FR2-1'!$C$3:$C$18</c:f>
              <c:numCache>
                <c:formatCode>0.00</c:formatCode>
                <c:ptCount val="16"/>
                <c:pt idx="0">
                  <c:v>14.68</c:v>
                </c:pt>
                <c:pt idx="1">
                  <c:v>20.84</c:v>
                </c:pt>
                <c:pt idx="2">
                  <c:v>28.39</c:v>
                </c:pt>
                <c:pt idx="3">
                  <c:v>35.78</c:v>
                </c:pt>
                <c:pt idx="4">
                  <c:v>43.23</c:v>
                </c:pt>
                <c:pt idx="5">
                  <c:v>51.1</c:v>
                </c:pt>
                <c:pt idx="6">
                  <c:v>65.069999999999993</c:v>
                </c:pt>
                <c:pt idx="7">
                  <c:v>80.44</c:v>
                </c:pt>
                <c:pt idx="8">
                  <c:v>93.78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E20-46A1-BA03-16C7E55D18C8}"/>
            </c:ext>
          </c:extLst>
        </c:ser>
        <c:ser>
          <c:idx val="3"/>
          <c:order val="3"/>
          <c:tx>
            <c:strRef>
              <c:f>'FR2-1'!$D$2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'FR2-1'!$A$3:$A$18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'FR2-1'!$D$3:$D$18</c:f>
              <c:numCache>
                <c:formatCode>0.00</c:formatCode>
                <c:ptCount val="16"/>
                <c:pt idx="0">
                  <c:v>18.5</c:v>
                </c:pt>
                <c:pt idx="1">
                  <c:v>25.9</c:v>
                </c:pt>
                <c:pt idx="2">
                  <c:v>33.700000000000003</c:v>
                </c:pt>
                <c:pt idx="3">
                  <c:v>43.4</c:v>
                </c:pt>
                <c:pt idx="4">
                  <c:v>52.9</c:v>
                </c:pt>
                <c:pt idx="5">
                  <c:v>62</c:v>
                </c:pt>
                <c:pt idx="6">
                  <c:v>76.5</c:v>
                </c:pt>
                <c:pt idx="7">
                  <c:v>92.8</c:v>
                </c:pt>
                <c:pt idx="8">
                  <c:v>107.2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E20-46A1-BA03-16C7E55D18C8}"/>
            </c:ext>
          </c:extLst>
        </c:ser>
        <c:ser>
          <c:idx val="4"/>
          <c:order val="4"/>
          <c:tx>
            <c:strRef>
              <c:f>'FR2-1'!$E$2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'FR2-1'!$A$3:$A$18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'FR2-1'!$E$3:$E$18</c:f>
              <c:numCache>
                <c:formatCode>0.00</c:formatCode>
                <c:ptCount val="16"/>
                <c:pt idx="0">
                  <c:v>22.025700000000001</c:v>
                </c:pt>
                <c:pt idx="1">
                  <c:v>30.061900000000001</c:v>
                </c:pt>
                <c:pt idx="2">
                  <c:v>39.689500000000002</c:v>
                </c:pt>
                <c:pt idx="3">
                  <c:v>50.242699999999999</c:v>
                </c:pt>
                <c:pt idx="4">
                  <c:v>60.848599999999998</c:v>
                </c:pt>
                <c:pt idx="5">
                  <c:v>72.046700000000001</c:v>
                </c:pt>
                <c:pt idx="6">
                  <c:v>81.030600000000007</c:v>
                </c:pt>
                <c:pt idx="7">
                  <c:v>91.588700000000003</c:v>
                </c:pt>
                <c:pt idx="8">
                  <c:v>107.312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E20-46A1-BA03-16C7E55D18C8}"/>
            </c:ext>
          </c:extLst>
        </c:ser>
        <c:ser>
          <c:idx val="5"/>
          <c:order val="5"/>
          <c:tx>
            <c:strRef>
              <c:f>'FR2-1'!$F$2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'FR2-1'!$A$3:$A$18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'FR2-1'!$F$3:$F$18</c:f>
              <c:numCache>
                <c:formatCode>0.00</c:formatCode>
                <c:ptCount val="16"/>
                <c:pt idx="0">
                  <c:v>18.350000000000001</c:v>
                </c:pt>
                <c:pt idx="1">
                  <c:v>23.6</c:v>
                </c:pt>
                <c:pt idx="2">
                  <c:v>30.5</c:v>
                </c:pt>
                <c:pt idx="3">
                  <c:v>39.76</c:v>
                </c:pt>
                <c:pt idx="4">
                  <c:v>48.73</c:v>
                </c:pt>
                <c:pt idx="5">
                  <c:v>57.81</c:v>
                </c:pt>
                <c:pt idx="6">
                  <c:v>72</c:v>
                </c:pt>
                <c:pt idx="7">
                  <c:v>85.71</c:v>
                </c:pt>
                <c:pt idx="8">
                  <c:v>93.22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E20-46A1-BA03-16C7E55D18C8}"/>
            </c:ext>
          </c:extLst>
        </c:ser>
        <c:ser>
          <c:idx val="6"/>
          <c:order val="6"/>
          <c:tx>
            <c:strRef>
              <c:f>'FR2-1'!$G$2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'FR2-1'!$G$3:$G$18</c:f>
              <c:numCache>
                <c:formatCode>0.00</c:formatCode>
                <c:ptCount val="16"/>
                <c:pt idx="0">
                  <c:v>18.89</c:v>
                </c:pt>
                <c:pt idx="1">
                  <c:v>26.68</c:v>
                </c:pt>
                <c:pt idx="2">
                  <c:v>35.18</c:v>
                </c:pt>
                <c:pt idx="3">
                  <c:v>42.87</c:v>
                </c:pt>
                <c:pt idx="4">
                  <c:v>52.71</c:v>
                </c:pt>
                <c:pt idx="5">
                  <c:v>64.7</c:v>
                </c:pt>
                <c:pt idx="6">
                  <c:v>78.62</c:v>
                </c:pt>
                <c:pt idx="7">
                  <c:v>92.08</c:v>
                </c:pt>
                <c:pt idx="8">
                  <c:v>104.93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E20-46A1-BA03-16C7E55D18C8}"/>
            </c:ext>
          </c:extLst>
        </c:ser>
        <c:ser>
          <c:idx val="7"/>
          <c:order val="7"/>
          <c:tx>
            <c:strRef>
              <c:f>'FR2-1'!$H$2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'FR2-1'!$H$3:$H$18</c:f>
              <c:numCache>
                <c:formatCode>0.00</c:formatCode>
                <c:ptCount val="16"/>
                <c:pt idx="0">
                  <c:v>18.62</c:v>
                </c:pt>
                <c:pt idx="1">
                  <c:v>24.57</c:v>
                </c:pt>
                <c:pt idx="2">
                  <c:v>31.61</c:v>
                </c:pt>
                <c:pt idx="3">
                  <c:v>39.799999999999997</c:v>
                </c:pt>
                <c:pt idx="4">
                  <c:v>48.09</c:v>
                </c:pt>
                <c:pt idx="5">
                  <c:v>58.54</c:v>
                </c:pt>
                <c:pt idx="6">
                  <c:v>68.5</c:v>
                </c:pt>
                <c:pt idx="7">
                  <c:v>82.52</c:v>
                </c:pt>
                <c:pt idx="8">
                  <c:v>97.29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E20-46A1-BA03-16C7E55D18C8}"/>
            </c:ext>
          </c:extLst>
        </c:ser>
        <c:ser>
          <c:idx val="8"/>
          <c:order val="8"/>
          <c:tx>
            <c:strRef>
              <c:f>'FR2-1'!$I$2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'FR2-1'!$I$3:$I$18</c:f>
              <c:numCache>
                <c:formatCode>0.00</c:formatCode>
                <c:ptCount val="16"/>
                <c:pt idx="0">
                  <c:v>19.350000000000001</c:v>
                </c:pt>
                <c:pt idx="1">
                  <c:v>27.79</c:v>
                </c:pt>
                <c:pt idx="2">
                  <c:v>37.770000000000003</c:v>
                </c:pt>
                <c:pt idx="3">
                  <c:v>49.02</c:v>
                </c:pt>
                <c:pt idx="4">
                  <c:v>54.65</c:v>
                </c:pt>
                <c:pt idx="5">
                  <c:v>64.73</c:v>
                </c:pt>
                <c:pt idx="6">
                  <c:v>76.010000000000005</c:v>
                </c:pt>
                <c:pt idx="7">
                  <c:v>84.86</c:v>
                </c:pt>
                <c:pt idx="8">
                  <c:v>101.02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E20-46A1-BA03-16C7E55D1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25628032"/>
        <c:axId val="-1661832736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'FR2-1'!$A$2</c15:sqref>
                        </c15:formulaRef>
                      </c:ext>
                    </c:extLst>
                    <c:strCache>
                      <c:ptCount val="1"/>
                      <c:pt idx="0">
                        <c:v>SNR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'FR2-1'!$A$3:$A$18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14</c:v>
                      </c:pt>
                      <c:pt idx="8">
                        <c:v>16</c:v>
                      </c:pt>
                      <c:pt idx="9">
                        <c:v>18</c:v>
                      </c:pt>
                      <c:pt idx="10">
                        <c:v>20</c:v>
                      </c:pt>
                      <c:pt idx="11">
                        <c:v>22</c:v>
                      </c:pt>
                      <c:pt idx="12">
                        <c:v>24</c:v>
                      </c:pt>
                      <c:pt idx="13">
                        <c:v>26</c:v>
                      </c:pt>
                      <c:pt idx="14">
                        <c:v>28</c:v>
                      </c:pt>
                      <c:pt idx="15">
                        <c:v>30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'FR2-1'!$A$3:$A$18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14</c:v>
                      </c:pt>
                      <c:pt idx="8">
                        <c:v>16</c:v>
                      </c:pt>
                      <c:pt idx="9">
                        <c:v>18</c:v>
                      </c:pt>
                      <c:pt idx="10">
                        <c:v>20</c:v>
                      </c:pt>
                      <c:pt idx="11">
                        <c:v>22</c:v>
                      </c:pt>
                      <c:pt idx="12">
                        <c:v>24</c:v>
                      </c:pt>
                      <c:pt idx="13">
                        <c:v>26</c:v>
                      </c:pt>
                      <c:pt idx="14">
                        <c:v>28</c:v>
                      </c:pt>
                      <c:pt idx="15">
                        <c:v>30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1E20-46A1-BA03-16C7E55D18C8}"/>
                  </c:ext>
                </c:extLst>
              </c15:ser>
            </c15:filteredLineSeries>
          </c:ext>
        </c:extLst>
      </c:lineChart>
      <c:catAx>
        <c:axId val="-1825628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32736"/>
        <c:crosses val="autoZero"/>
        <c:auto val="1"/>
        <c:lblAlgn val="ctr"/>
        <c:lblOffset val="100"/>
        <c:noMultiLvlLbl val="0"/>
      </c:catAx>
      <c:valAx>
        <c:axId val="-166183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82562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57830824526828939"/>
          <c:h val="0.123909681447884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BLER</a:t>
            </a:r>
            <a:r>
              <a:rPr lang="en-US" baseline="0"/>
              <a:t> statistics</a:t>
            </a:r>
            <a:endParaRPr lang="en-US"/>
          </a:p>
        </c:rich>
      </c:tx>
      <c:layout>
        <c:manualLayout>
          <c:xMode val="edge"/>
          <c:yMode val="edge"/>
          <c:x val="0.44064145610161443"/>
          <c:y val="2.5337669333439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'FR2-1'!$B$44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'FR2-1'!$A$45:$A$60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'FR2-1'!$B$45:$B$60</c:f>
              <c:numCache>
                <c:formatCode>0.00</c:formatCode>
                <c:ptCount val="16"/>
                <c:pt idx="0">
                  <c:v>0.14399999999999999</c:v>
                </c:pt>
                <c:pt idx="1">
                  <c:v>0.112</c:v>
                </c:pt>
                <c:pt idx="2">
                  <c:v>6.0699999999999997E-2</c:v>
                </c:pt>
                <c:pt idx="3">
                  <c:v>4.41E-2</c:v>
                </c:pt>
                <c:pt idx="4">
                  <c:v>4.7199999999999999E-2</c:v>
                </c:pt>
                <c:pt idx="5">
                  <c:v>4.8599999999999997E-2</c:v>
                </c:pt>
                <c:pt idx="6">
                  <c:v>6.3399999999999998E-2</c:v>
                </c:pt>
                <c:pt idx="7">
                  <c:v>6.3700000000000007E-2</c:v>
                </c:pt>
                <c:pt idx="8">
                  <c:v>4.6100000000000002E-2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DD3-47B1-94FD-9D1F27B1F889}"/>
            </c:ext>
          </c:extLst>
        </c:ser>
        <c:ser>
          <c:idx val="4"/>
          <c:order val="1"/>
          <c:tx>
            <c:strRef>
              <c:f>'FR2-1'!$C$44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'FR2-1'!$A$45:$A$60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'FR2-1'!$C$45:$C$60</c:f>
              <c:numCache>
                <c:formatCode>0.00</c:formatCode>
                <c:ptCount val="16"/>
                <c:pt idx="0">
                  <c:v>0.28000000000000003</c:v>
                </c:pt>
                <c:pt idx="1">
                  <c:v>0.22</c:v>
                </c:pt>
                <c:pt idx="2">
                  <c:v>0.19</c:v>
                </c:pt>
                <c:pt idx="3">
                  <c:v>0.2</c:v>
                </c:pt>
                <c:pt idx="4">
                  <c:v>0.22</c:v>
                </c:pt>
                <c:pt idx="5">
                  <c:v>0.23</c:v>
                </c:pt>
                <c:pt idx="6">
                  <c:v>0.2</c:v>
                </c:pt>
                <c:pt idx="7">
                  <c:v>0.16</c:v>
                </c:pt>
                <c:pt idx="8">
                  <c:v>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D3-47B1-94FD-9D1F27B1F889}"/>
            </c:ext>
          </c:extLst>
        </c:ser>
        <c:ser>
          <c:idx val="0"/>
          <c:order val="2"/>
          <c:tx>
            <c:strRef>
              <c:f>'FR2-1'!$D$44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'FR2-1'!$A$45:$A$60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'FR2-1'!$D$45:$D$60</c:f>
              <c:numCache>
                <c:formatCode>0.00</c:formatCode>
                <c:ptCount val="16"/>
                <c:pt idx="0">
                  <c:v>0.18</c:v>
                </c:pt>
                <c:pt idx="1">
                  <c:v>0.15</c:v>
                </c:pt>
                <c:pt idx="2">
                  <c:v>0.15</c:v>
                </c:pt>
                <c:pt idx="3">
                  <c:v>0.13</c:v>
                </c:pt>
                <c:pt idx="4">
                  <c:v>0.13</c:v>
                </c:pt>
                <c:pt idx="5">
                  <c:v>0.17</c:v>
                </c:pt>
                <c:pt idx="6">
                  <c:v>0.14000000000000001</c:v>
                </c:pt>
                <c:pt idx="7">
                  <c:v>0.1</c:v>
                </c:pt>
                <c:pt idx="8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DD3-47B1-94FD-9D1F27B1F889}"/>
            </c:ext>
          </c:extLst>
        </c:ser>
        <c:ser>
          <c:idx val="5"/>
          <c:order val="3"/>
          <c:tx>
            <c:strRef>
              <c:f>'FR2-1'!$E$44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'FR2-1'!$A$45:$A$60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'FR2-1'!$E$45:$E$60</c:f>
              <c:numCache>
                <c:formatCode>0.00</c:formatCode>
                <c:ptCount val="16"/>
                <c:pt idx="0">
                  <c:v>4.6300000000000001E-2</c:v>
                </c:pt>
                <c:pt idx="1">
                  <c:v>4.53E-2</c:v>
                </c:pt>
                <c:pt idx="2">
                  <c:v>5.79E-2</c:v>
                </c:pt>
                <c:pt idx="3">
                  <c:v>7.1800000000000003E-2</c:v>
                </c:pt>
                <c:pt idx="4">
                  <c:v>6.6799999999999998E-2</c:v>
                </c:pt>
                <c:pt idx="5">
                  <c:v>4.9099999999999998E-2</c:v>
                </c:pt>
                <c:pt idx="6">
                  <c:v>1.5299999999999999E-2</c:v>
                </c:pt>
                <c:pt idx="7">
                  <c:v>4.4999999999999997E-3</c:v>
                </c:pt>
                <c:pt idx="8">
                  <c:v>1.6000000000000001E-3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DD3-47B1-94FD-9D1F27B1F889}"/>
            </c:ext>
          </c:extLst>
        </c:ser>
        <c:ser>
          <c:idx val="6"/>
          <c:order val="4"/>
          <c:tx>
            <c:strRef>
              <c:f>'FR2-1'!$F$44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'FR2-1'!$F$45:$F$60</c:f>
              <c:numCache>
                <c:formatCode>0.00</c:formatCode>
                <c:ptCount val="16"/>
                <c:pt idx="0">
                  <c:v>0.11</c:v>
                </c:pt>
                <c:pt idx="1">
                  <c:v>0.13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0.13</c:v>
                </c:pt>
                <c:pt idx="5">
                  <c:v>0.16</c:v>
                </c:pt>
                <c:pt idx="6">
                  <c:v>0.14000000000000001</c:v>
                </c:pt>
                <c:pt idx="7">
                  <c:v>0.1</c:v>
                </c:pt>
                <c:pt idx="8">
                  <c:v>0.15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DD3-47B1-94FD-9D1F27B1F889}"/>
            </c:ext>
          </c:extLst>
        </c:ser>
        <c:ser>
          <c:idx val="7"/>
          <c:order val="5"/>
          <c:tx>
            <c:strRef>
              <c:f>'FR2-1'!$G$44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'FR2-1'!$G$45:$G$60</c:f>
              <c:numCache>
                <c:formatCode>0.00</c:formatCode>
                <c:ptCount val="16"/>
                <c:pt idx="0">
                  <c:v>0.14000000000000001</c:v>
                </c:pt>
                <c:pt idx="1">
                  <c:v>0.12</c:v>
                </c:pt>
                <c:pt idx="2">
                  <c:v>0.11</c:v>
                </c:pt>
                <c:pt idx="3">
                  <c:v>0.13</c:v>
                </c:pt>
                <c:pt idx="4">
                  <c:v>0.12</c:v>
                </c:pt>
                <c:pt idx="5">
                  <c:v>0.09</c:v>
                </c:pt>
                <c:pt idx="6">
                  <c:v>0.08</c:v>
                </c:pt>
                <c:pt idx="7">
                  <c:v>0.1</c:v>
                </c:pt>
                <c:pt idx="8">
                  <c:v>0.11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DD3-47B1-94FD-9D1F27B1F889}"/>
            </c:ext>
          </c:extLst>
        </c:ser>
        <c:ser>
          <c:idx val="1"/>
          <c:order val="6"/>
          <c:tx>
            <c:strRef>
              <c:f>'FR2-1'!$H$44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'FR2-1'!$A$45:$A$60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'FR2-1'!$H$45:$H$60</c:f>
              <c:numCache>
                <c:formatCode>0.00</c:formatCode>
                <c:ptCount val="16"/>
                <c:pt idx="0">
                  <c:v>0.1</c:v>
                </c:pt>
                <c:pt idx="1">
                  <c:v>0.09</c:v>
                </c:pt>
                <c:pt idx="2">
                  <c:v>0.2</c:v>
                </c:pt>
                <c:pt idx="3">
                  <c:v>0.19</c:v>
                </c:pt>
                <c:pt idx="4">
                  <c:v>0.18</c:v>
                </c:pt>
                <c:pt idx="5">
                  <c:v>7.0000000000000007E-2</c:v>
                </c:pt>
                <c:pt idx="6">
                  <c:v>0.05</c:v>
                </c:pt>
                <c:pt idx="7">
                  <c:v>0.15</c:v>
                </c:pt>
                <c:pt idx="8">
                  <c:v>0.15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DD3-47B1-94FD-9D1F27B1F889}"/>
            </c:ext>
          </c:extLst>
        </c:ser>
        <c:ser>
          <c:idx val="8"/>
          <c:order val="7"/>
          <c:tx>
            <c:strRef>
              <c:f>'FR2-1'!$I$44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'FR2-1'!$I$45:$I$60</c:f>
              <c:numCache>
                <c:formatCode>0.00</c:formatCode>
                <c:ptCount val="16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DD3-47B1-94FD-9D1F27B1F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1826752"/>
        <c:axId val="-1661831104"/>
      </c:lineChart>
      <c:catAx>
        <c:axId val="-1661826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31104"/>
        <c:crosses val="autoZero"/>
        <c:auto val="1"/>
        <c:lblAlgn val="ctr"/>
        <c:lblOffset val="100"/>
        <c:noMultiLvlLbl val="0"/>
      </c:catAx>
      <c:valAx>
        <c:axId val="-1661831104"/>
        <c:scaling>
          <c:logBase val="10"/>
          <c:orientation val="minMax"/>
          <c:max val="1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2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8595083203035635"/>
          <c:h val="0.11447320672147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 statistics</a:t>
            </a:r>
          </a:p>
        </c:rich>
      </c:tx>
      <c:layout>
        <c:manualLayout>
          <c:xMode val="edge"/>
          <c:yMode val="edge"/>
          <c:x val="0.45625088466421559"/>
          <c:y val="3.669393724983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'FR2-1'!$B$64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'FR2-1'!$A$65:$A$80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'FR2-1'!$B$65:$B$80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44-410A-A17D-F4F0AAF3B07F}"/>
            </c:ext>
          </c:extLst>
        </c:ser>
        <c:ser>
          <c:idx val="4"/>
          <c:order val="1"/>
          <c:tx>
            <c:strRef>
              <c:f>'FR2-1'!$C$64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'FR2-1'!$A$65:$A$80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'FR2-1'!$C$65:$C$80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44-410A-A17D-F4F0AAF3B07F}"/>
            </c:ext>
          </c:extLst>
        </c:ser>
        <c:ser>
          <c:idx val="0"/>
          <c:order val="2"/>
          <c:tx>
            <c:strRef>
              <c:f>'FR2-1'!$D$64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'FR2-1'!$A$65:$A$80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'FR2-1'!$D$65:$D$80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144-410A-A17D-F4F0AAF3B07F}"/>
            </c:ext>
          </c:extLst>
        </c:ser>
        <c:ser>
          <c:idx val="5"/>
          <c:order val="3"/>
          <c:tx>
            <c:strRef>
              <c:f>'FR2-1'!$E$64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'FR2-1'!$A$65:$A$80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'FR2-1'!$E$65:$E$80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144-410A-A17D-F4F0AAF3B07F}"/>
            </c:ext>
          </c:extLst>
        </c:ser>
        <c:ser>
          <c:idx val="6"/>
          <c:order val="4"/>
          <c:tx>
            <c:strRef>
              <c:f>'FR2-1'!$F$64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'FR2-1'!$F$65:$F$80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144-410A-A17D-F4F0AAF3B07F}"/>
            </c:ext>
          </c:extLst>
        </c:ser>
        <c:ser>
          <c:idx val="7"/>
          <c:order val="5"/>
          <c:tx>
            <c:strRef>
              <c:f>'FR2-1'!$G$64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'FR2-1'!$G$65:$G$80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144-410A-A17D-F4F0AAF3B07F}"/>
            </c:ext>
          </c:extLst>
        </c:ser>
        <c:ser>
          <c:idx val="1"/>
          <c:order val="6"/>
          <c:tx>
            <c:strRef>
              <c:f>'FR2-1'!$H$64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'FR2-1'!$A$65:$A$80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'FR2-1'!$H$65:$H$80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144-410A-A17D-F4F0AAF3B07F}"/>
            </c:ext>
          </c:extLst>
        </c:ser>
        <c:ser>
          <c:idx val="8"/>
          <c:order val="7"/>
          <c:tx>
            <c:strRef>
              <c:f>'FR2-1'!$I$64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'FR2-1'!$I$65:$I$80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144-410A-A17D-F4F0AAF3B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1841984"/>
        <c:axId val="-1661836000"/>
      </c:lineChart>
      <c:catAx>
        <c:axId val="-1661841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36000"/>
        <c:crosses val="autoZero"/>
        <c:auto val="1"/>
        <c:lblAlgn val="ctr"/>
        <c:lblOffset val="100"/>
        <c:noMultiLvlLbl val="0"/>
      </c:catAx>
      <c:valAx>
        <c:axId val="-166183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4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8595083203035635"/>
          <c:h val="0.11447320672147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BLER</a:t>
            </a:r>
            <a:r>
              <a:rPr lang="en-US" baseline="0"/>
              <a:t> statistics</a:t>
            </a:r>
            <a:endParaRPr lang="en-US"/>
          </a:p>
        </c:rich>
      </c:tx>
      <c:layout>
        <c:manualLayout>
          <c:xMode val="edge"/>
          <c:yMode val="edge"/>
          <c:x val="0.44064145610161443"/>
          <c:y val="2.5337669333439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4"/>
          <c:order val="1"/>
          <c:tx>
            <c:strRef>
              <c:f>'FR1 FDD 2x2 (HARQ)'!$B$44</c:f>
              <c:strCache>
                <c:ptCount val="1"/>
                <c:pt idx="0">
                  <c:v>QC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(HARQ)'!$B$45:$B$60</c:f>
              <c:numCache>
                <c:formatCode>0.00</c:formatCode>
                <c:ptCount val="16"/>
                <c:pt idx="0">
                  <c:v>0.109</c:v>
                </c:pt>
                <c:pt idx="1">
                  <c:v>6.83E-2</c:v>
                </c:pt>
                <c:pt idx="2">
                  <c:v>5.2400000000000002E-2</c:v>
                </c:pt>
                <c:pt idx="3">
                  <c:v>3.2500000000000001E-2</c:v>
                </c:pt>
                <c:pt idx="4">
                  <c:v>4.1799999999999997E-2</c:v>
                </c:pt>
                <c:pt idx="5">
                  <c:v>5.7099999999999998E-2</c:v>
                </c:pt>
                <c:pt idx="6">
                  <c:v>5.74E-2</c:v>
                </c:pt>
                <c:pt idx="7">
                  <c:v>5.8500000000000003E-2</c:v>
                </c:pt>
                <c:pt idx="8">
                  <c:v>6.6600000000000006E-2</c:v>
                </c:pt>
                <c:pt idx="9">
                  <c:v>6.9400000000000003E-2</c:v>
                </c:pt>
                <c:pt idx="10">
                  <c:v>9.3299999999999994E-2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BB-4208-AD16-2835D3CE11D3}"/>
            </c:ext>
          </c:extLst>
        </c:ser>
        <c:ser>
          <c:idx val="0"/>
          <c:order val="2"/>
          <c:tx>
            <c:strRef>
              <c:f>'FR1 FDD 2x2 (HARQ)'!$C$44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(HARQ)'!$C$45:$C$60</c:f>
              <c:numCache>
                <c:formatCode>0.00</c:formatCode>
                <c:ptCount val="16"/>
                <c:pt idx="0">
                  <c:v>7.0000000000000007E-2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0.09</c:v>
                </c:pt>
                <c:pt idx="10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BB-4208-AD16-2835D3CE11D3}"/>
            </c:ext>
          </c:extLst>
        </c:ser>
        <c:ser>
          <c:idx val="5"/>
          <c:order val="3"/>
          <c:tx>
            <c:strRef>
              <c:f>'FR1 FDD 2x2 (HARQ)'!$D$44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(HARQ)'!$D$45:$D$60</c:f>
              <c:numCache>
                <c:formatCode>0.00</c:formatCode>
                <c:ptCount val="16"/>
                <c:pt idx="0">
                  <c:v>7.0000000000000007E-2</c:v>
                </c:pt>
                <c:pt idx="1">
                  <c:v>0.08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0.09</c:v>
                </c:pt>
                <c:pt idx="6">
                  <c:v>0.09</c:v>
                </c:pt>
                <c:pt idx="7">
                  <c:v>0.09</c:v>
                </c:pt>
                <c:pt idx="8">
                  <c:v>0.1</c:v>
                </c:pt>
                <c:pt idx="9">
                  <c:v>0.09</c:v>
                </c:pt>
                <c:pt idx="10">
                  <c:v>0.12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BB-4208-AD16-2835D3CE11D3}"/>
            </c:ext>
          </c:extLst>
        </c:ser>
        <c:ser>
          <c:idx val="6"/>
          <c:order val="4"/>
          <c:tx>
            <c:strRef>
              <c:f>'FR1 FDD 2x2 (HARQ)'!$E$44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(HARQ)'!$E$45:$E$60</c:f>
              <c:numCache>
                <c:formatCode>0.00</c:formatCode>
                <c:ptCount val="16"/>
                <c:pt idx="0">
                  <c:v>9.5100000000000004E-2</c:v>
                </c:pt>
                <c:pt idx="1">
                  <c:v>0.1153</c:v>
                </c:pt>
                <c:pt idx="2">
                  <c:v>0.1134</c:v>
                </c:pt>
                <c:pt idx="3">
                  <c:v>0.1129</c:v>
                </c:pt>
                <c:pt idx="4">
                  <c:v>0.1091</c:v>
                </c:pt>
                <c:pt idx="5">
                  <c:v>9.2499999999999999E-2</c:v>
                </c:pt>
                <c:pt idx="6">
                  <c:v>7.1599999999999997E-2</c:v>
                </c:pt>
                <c:pt idx="7">
                  <c:v>5.6500000000000002E-2</c:v>
                </c:pt>
                <c:pt idx="8">
                  <c:v>4.7500000000000001E-2</c:v>
                </c:pt>
                <c:pt idx="9">
                  <c:v>4.4900000000000002E-2</c:v>
                </c:pt>
                <c:pt idx="10">
                  <c:v>4.9399999999999999E-2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1BB-4208-AD16-2835D3CE11D3}"/>
            </c:ext>
          </c:extLst>
        </c:ser>
        <c:ser>
          <c:idx val="7"/>
          <c:order val="5"/>
          <c:tx>
            <c:strRef>
              <c:f>'FR1 FDD 2x2 (HARQ)'!$F$44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(HARQ)'!$F$45:$F$60</c:f>
              <c:numCache>
                <c:formatCode>0.00</c:formatCode>
                <c:ptCount val="16"/>
                <c:pt idx="0">
                  <c:v>0.06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0.05</c:v>
                </c:pt>
                <c:pt idx="4">
                  <c:v>0.05</c:v>
                </c:pt>
                <c:pt idx="5">
                  <c:v>0.06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0.08</c:v>
                </c:pt>
                <c:pt idx="10">
                  <c:v>0.12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1BB-4208-AD16-2835D3CE11D3}"/>
            </c:ext>
          </c:extLst>
        </c:ser>
        <c:ser>
          <c:idx val="1"/>
          <c:order val="6"/>
          <c:tx>
            <c:strRef>
              <c:f>'FR1 FDD 2x2 (HARQ)'!$G$44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(HARQ)'!$G$45:$G$60</c:f>
              <c:numCache>
                <c:formatCode>0.00</c:formatCode>
                <c:ptCount val="16"/>
                <c:pt idx="0">
                  <c:v>0.06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0.08</c:v>
                </c:pt>
                <c:pt idx="6">
                  <c:v>0.08</c:v>
                </c:pt>
                <c:pt idx="7">
                  <c:v>0.08</c:v>
                </c:pt>
                <c:pt idx="8">
                  <c:v>0.09</c:v>
                </c:pt>
                <c:pt idx="9">
                  <c:v>0.09</c:v>
                </c:pt>
                <c:pt idx="10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1BB-4208-AD16-2835D3CE11D3}"/>
            </c:ext>
          </c:extLst>
        </c:ser>
        <c:ser>
          <c:idx val="8"/>
          <c:order val="7"/>
          <c:tx>
            <c:strRef>
              <c:f>'FR1 FDD 2x2 (HARQ)'!$H$44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(HARQ)'!$H$45:$H$60</c:f>
              <c:numCache>
                <c:formatCode>0.00</c:formatCode>
                <c:ptCount val="16"/>
                <c:pt idx="0">
                  <c:v>0.08</c:v>
                </c:pt>
                <c:pt idx="1">
                  <c:v>0.1</c:v>
                </c:pt>
                <c:pt idx="2">
                  <c:v>0.1</c:v>
                </c:pt>
                <c:pt idx="3">
                  <c:v>0.09</c:v>
                </c:pt>
                <c:pt idx="4">
                  <c:v>0.08</c:v>
                </c:pt>
                <c:pt idx="5">
                  <c:v>0.04</c:v>
                </c:pt>
                <c:pt idx="6">
                  <c:v>0.03</c:v>
                </c:pt>
                <c:pt idx="7">
                  <c:v>0.05</c:v>
                </c:pt>
                <c:pt idx="8">
                  <c:v>0.06</c:v>
                </c:pt>
                <c:pt idx="9">
                  <c:v>0.06</c:v>
                </c:pt>
                <c:pt idx="10">
                  <c:v>0.06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1BB-4208-AD16-2835D3CE11D3}"/>
            </c:ext>
          </c:extLst>
        </c:ser>
        <c:ser>
          <c:idx val="2"/>
          <c:order val="8"/>
          <c:tx>
            <c:strRef>
              <c:f>'FR1 FDD 2x2 (HARQ)'!$I$44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(HARQ)'!$I$45:$I$60</c:f>
              <c:numCache>
                <c:formatCode>0.00</c:formatCode>
                <c:ptCount val="16"/>
                <c:pt idx="0">
                  <c:v>0.05</c:v>
                </c:pt>
                <c:pt idx="1">
                  <c:v>0.08</c:v>
                </c:pt>
                <c:pt idx="2">
                  <c:v>0.08</c:v>
                </c:pt>
                <c:pt idx="3">
                  <c:v>0.06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7.0000000000000007E-2</c:v>
                </c:pt>
                <c:pt idx="8">
                  <c:v>0.09</c:v>
                </c:pt>
                <c:pt idx="9">
                  <c:v>0.09</c:v>
                </c:pt>
                <c:pt idx="10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1BB-4208-AD16-2835D3CE11D3}"/>
            </c:ext>
          </c:extLst>
        </c:ser>
        <c:ser>
          <c:idx val="9"/>
          <c:order val="9"/>
          <c:tx>
            <c:strRef>
              <c:f>'FR1 FDD 2x2 (HARQ)'!$J$44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2x2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2x2 (HARQ)'!$J$45:$J$60</c:f>
              <c:numCache>
                <c:formatCode>0.00</c:formatCode>
                <c:ptCount val="16"/>
                <c:pt idx="0">
                  <c:v>8.5999999999999993E-2</c:v>
                </c:pt>
                <c:pt idx="1">
                  <c:v>0.124</c:v>
                </c:pt>
                <c:pt idx="2">
                  <c:v>0.19800000000000001</c:v>
                </c:pt>
                <c:pt idx="3">
                  <c:v>0.23100000000000001</c:v>
                </c:pt>
                <c:pt idx="4">
                  <c:v>0.191</c:v>
                </c:pt>
                <c:pt idx="5">
                  <c:v>0.189</c:v>
                </c:pt>
                <c:pt idx="6">
                  <c:v>0.182</c:v>
                </c:pt>
                <c:pt idx="7">
                  <c:v>0.17299999999999999</c:v>
                </c:pt>
                <c:pt idx="8">
                  <c:v>0.157</c:v>
                </c:pt>
                <c:pt idx="9">
                  <c:v>0.152</c:v>
                </c:pt>
                <c:pt idx="10">
                  <c:v>0.14299999999999999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1BB-4208-AD16-2835D3CE1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0043344"/>
        <c:axId val="-1660053136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'FR1 FDD 2x2 (HARQ)'!$A$44</c15:sqref>
                        </c15:formulaRef>
                      </c:ext>
                    </c:extLst>
                    <c:strCache>
                      <c:ptCount val="1"/>
                      <c:pt idx="0">
                        <c:v>SNR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'FR1 FDD 2x2 (HARQ)'!$A$45:$A$60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14</c:v>
                      </c:pt>
                      <c:pt idx="8">
                        <c:v>16</c:v>
                      </c:pt>
                      <c:pt idx="9">
                        <c:v>18</c:v>
                      </c:pt>
                      <c:pt idx="10">
                        <c:v>20</c:v>
                      </c:pt>
                      <c:pt idx="11">
                        <c:v>22</c:v>
                      </c:pt>
                      <c:pt idx="12">
                        <c:v>24</c:v>
                      </c:pt>
                      <c:pt idx="13">
                        <c:v>26</c:v>
                      </c:pt>
                      <c:pt idx="14">
                        <c:v>28</c:v>
                      </c:pt>
                      <c:pt idx="15">
                        <c:v>30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'FR1 FDD 2x2 (HARQ)'!$A$45:$A$60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14</c:v>
                      </c:pt>
                      <c:pt idx="8">
                        <c:v>16</c:v>
                      </c:pt>
                      <c:pt idx="9">
                        <c:v>18</c:v>
                      </c:pt>
                      <c:pt idx="10">
                        <c:v>20</c:v>
                      </c:pt>
                      <c:pt idx="11">
                        <c:v>22</c:v>
                      </c:pt>
                      <c:pt idx="12">
                        <c:v>24</c:v>
                      </c:pt>
                      <c:pt idx="13">
                        <c:v>26</c:v>
                      </c:pt>
                      <c:pt idx="14">
                        <c:v>28</c:v>
                      </c:pt>
                      <c:pt idx="15">
                        <c:v>30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9-41BB-4208-AD16-2835D3CE11D3}"/>
                  </c:ext>
                </c:extLst>
              </c15:ser>
            </c15:filteredLineSeries>
          </c:ext>
        </c:extLst>
      </c:lineChart>
      <c:catAx>
        <c:axId val="-1660043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0053136"/>
        <c:crosses val="autoZero"/>
        <c:auto val="1"/>
        <c:lblAlgn val="ctr"/>
        <c:lblOffset val="100"/>
        <c:tickLblSkip val="1"/>
        <c:noMultiLvlLbl val="0"/>
      </c:catAx>
      <c:valAx>
        <c:axId val="-1660053136"/>
        <c:scaling>
          <c:logBase val="10"/>
          <c:orientation val="minMax"/>
          <c:max val="1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004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560092451182962"/>
          <c:h val="0.13299398994633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CQI statistics</a:t>
            </a:r>
          </a:p>
        </c:rich>
      </c:tx>
      <c:layout>
        <c:manualLayout>
          <c:xMode val="edge"/>
          <c:yMode val="edge"/>
          <c:x val="0.45625088466421559"/>
          <c:y val="3.669393724983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5.4679972495475189E-2"/>
          <c:y val="0.1430655842329715"/>
          <c:w val="0.92022610041450781"/>
          <c:h val="0.59824825776030222"/>
        </c:manualLayout>
      </c:layout>
      <c:lineChart>
        <c:grouping val="standard"/>
        <c:varyColors val="0"/>
        <c:ser>
          <c:idx val="3"/>
          <c:order val="0"/>
          <c:tx>
            <c:strRef>
              <c:f>'FR2-1'!$B$84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'FR2-1'!$A$85:$A$100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'FR2-1'!$B$85:$B$100</c:f>
              <c:numCache>
                <c:formatCode>General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E8-4DB2-A8F9-ED4743893714}"/>
            </c:ext>
          </c:extLst>
        </c:ser>
        <c:ser>
          <c:idx val="4"/>
          <c:order val="1"/>
          <c:tx>
            <c:strRef>
              <c:f>'FR2-1'!$C$84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'FR2-1'!$A$85:$A$100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'FR2-1'!$C$85:$C$100</c:f>
              <c:numCache>
                <c:formatCode>General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E8-4DB2-A8F9-ED4743893714}"/>
            </c:ext>
          </c:extLst>
        </c:ser>
        <c:ser>
          <c:idx val="0"/>
          <c:order val="2"/>
          <c:tx>
            <c:strRef>
              <c:f>'FR2-1'!$D$84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'FR2-1'!$A$85:$A$100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'FR2-1'!$D$85:$D$100</c:f>
              <c:numCache>
                <c:formatCode>General</c:formatCode>
                <c:ptCount val="16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9E8-4DB2-A8F9-ED4743893714}"/>
            </c:ext>
          </c:extLst>
        </c:ser>
        <c:ser>
          <c:idx val="5"/>
          <c:order val="3"/>
          <c:tx>
            <c:strRef>
              <c:f>'FR2-1'!$E$84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'FR2-1'!$A$85:$A$100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'FR2-1'!$E$85:$E$100</c:f>
              <c:numCache>
                <c:formatCode>0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  <c:pt idx="7">
                  <c:v>8</c:v>
                </c:pt>
                <c:pt idx="8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9E8-4DB2-A8F9-ED4743893714}"/>
            </c:ext>
          </c:extLst>
        </c:ser>
        <c:ser>
          <c:idx val="6"/>
          <c:order val="4"/>
          <c:tx>
            <c:strRef>
              <c:f>'FR2-1'!$F$84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'FR2-1'!$F$85:$F$100</c:f>
              <c:numCache>
                <c:formatCode>0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9E8-4DB2-A8F9-ED4743893714}"/>
            </c:ext>
          </c:extLst>
        </c:ser>
        <c:ser>
          <c:idx val="7"/>
          <c:order val="5"/>
          <c:tx>
            <c:strRef>
              <c:f>'FR2-1'!$G$84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'FR2-1'!$G$85:$G$100</c:f>
              <c:numCache>
                <c:formatCode>0</c:formatCode>
                <c:ptCount val="16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9E8-4DB2-A8F9-ED4743893714}"/>
            </c:ext>
          </c:extLst>
        </c:ser>
        <c:ser>
          <c:idx val="1"/>
          <c:order val="6"/>
          <c:tx>
            <c:strRef>
              <c:f>'FR2-1'!$H$84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'FR2-1'!$A$85:$A$100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'FR2-1'!$H$85:$H$100</c:f>
              <c:numCache>
                <c:formatCode>0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11</c:v>
                </c:pt>
                <c:pt idx="7">
                  <c:v>9</c:v>
                </c:pt>
                <c:pt idx="8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9E8-4DB2-A8F9-ED4743893714}"/>
            </c:ext>
          </c:extLst>
        </c:ser>
        <c:ser>
          <c:idx val="8"/>
          <c:order val="7"/>
          <c:tx>
            <c:strRef>
              <c:f>'FR2-1'!$I$84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'FR2-1'!$A$85:$A$100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'FR2-1'!$I$85:$I$100</c:f>
              <c:numCache>
                <c:formatCode>0</c:formatCode>
                <c:ptCount val="16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9E8-4DB2-A8F9-ED4743893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1840352"/>
        <c:axId val="-1661827840"/>
      </c:lineChart>
      <c:catAx>
        <c:axId val="-166184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27840"/>
        <c:crosses val="autoZero"/>
        <c:auto val="1"/>
        <c:lblAlgn val="ctr"/>
        <c:lblOffset val="100"/>
        <c:noMultiLvlLbl val="0"/>
      </c:catAx>
      <c:valAx>
        <c:axId val="-166182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18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8595083203035635"/>
          <c:h val="0.11447320672147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Throughput statistics, [Mbps]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'FR1 FDD 2x4 (HARQ)'!$B$2</c:f>
              <c:strCache>
                <c:ptCount val="1"/>
                <c:pt idx="0">
                  <c:v>QC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(HARQ)'!$B$3:$B$18</c:f>
              <c:numCache>
                <c:formatCode>0.00</c:formatCode>
                <c:ptCount val="16"/>
                <c:pt idx="0">
                  <c:v>5.9</c:v>
                </c:pt>
                <c:pt idx="1">
                  <c:v>7.86</c:v>
                </c:pt>
                <c:pt idx="2">
                  <c:v>10.55</c:v>
                </c:pt>
                <c:pt idx="3">
                  <c:v>13.68</c:v>
                </c:pt>
                <c:pt idx="4">
                  <c:v>17.100000000000001</c:v>
                </c:pt>
                <c:pt idx="5">
                  <c:v>20.62</c:v>
                </c:pt>
                <c:pt idx="6">
                  <c:v>24.42</c:v>
                </c:pt>
                <c:pt idx="7">
                  <c:v>28.6</c:v>
                </c:pt>
                <c:pt idx="8">
                  <c:v>32.68</c:v>
                </c:pt>
                <c:pt idx="9">
                  <c:v>36.200000000000003</c:v>
                </c:pt>
                <c:pt idx="10">
                  <c:v>40.090000000000003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67-4CD2-B34D-B4CF95B1801D}"/>
            </c:ext>
          </c:extLst>
        </c:ser>
        <c:ser>
          <c:idx val="0"/>
          <c:order val="1"/>
          <c:tx>
            <c:strRef>
              <c:f>'FR1 FDD 2x4 (HARQ)'!$C$2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(HARQ)'!$C$3:$C$18</c:f>
              <c:numCache>
                <c:formatCode>0.00</c:formatCode>
                <c:ptCount val="16"/>
                <c:pt idx="0">
                  <c:v>6</c:v>
                </c:pt>
                <c:pt idx="1">
                  <c:v>8</c:v>
                </c:pt>
                <c:pt idx="2">
                  <c:v>9.92</c:v>
                </c:pt>
                <c:pt idx="3">
                  <c:v>13.23</c:v>
                </c:pt>
                <c:pt idx="4">
                  <c:v>17.12</c:v>
                </c:pt>
                <c:pt idx="5">
                  <c:v>21.27</c:v>
                </c:pt>
                <c:pt idx="6">
                  <c:v>25.26</c:v>
                </c:pt>
                <c:pt idx="7">
                  <c:v>29.51</c:v>
                </c:pt>
                <c:pt idx="8">
                  <c:v>34.380000000000003</c:v>
                </c:pt>
                <c:pt idx="9">
                  <c:v>39.49</c:v>
                </c:pt>
                <c:pt idx="10">
                  <c:v>43.73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67-4CD2-B34D-B4CF95B1801D}"/>
            </c:ext>
          </c:extLst>
        </c:ser>
        <c:ser>
          <c:idx val="5"/>
          <c:order val="2"/>
          <c:tx>
            <c:strRef>
              <c:f>'FR1 FDD 2x4 (HARQ)'!$D$2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(HARQ)'!$D$3:$D$18</c:f>
              <c:numCache>
                <c:formatCode>0.00</c:formatCode>
                <c:ptCount val="16"/>
                <c:pt idx="0">
                  <c:v>6.7</c:v>
                </c:pt>
                <c:pt idx="1">
                  <c:v>9.3000000000000007</c:v>
                </c:pt>
                <c:pt idx="2">
                  <c:v>12.1</c:v>
                </c:pt>
                <c:pt idx="3">
                  <c:v>15.6</c:v>
                </c:pt>
                <c:pt idx="4">
                  <c:v>19.399999999999999</c:v>
                </c:pt>
                <c:pt idx="5">
                  <c:v>23.1</c:v>
                </c:pt>
                <c:pt idx="6">
                  <c:v>27.2</c:v>
                </c:pt>
                <c:pt idx="7">
                  <c:v>31.4</c:v>
                </c:pt>
                <c:pt idx="8">
                  <c:v>35.4</c:v>
                </c:pt>
                <c:pt idx="9">
                  <c:v>39.9</c:v>
                </c:pt>
                <c:pt idx="10">
                  <c:v>45.6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67-4CD2-B34D-B4CF95B1801D}"/>
            </c:ext>
          </c:extLst>
        </c:ser>
        <c:ser>
          <c:idx val="6"/>
          <c:order val="3"/>
          <c:tx>
            <c:strRef>
              <c:f>'FR1 FDD 2x4 (HARQ)'!$E$2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(HARQ)'!$E$3:$E$18</c:f>
              <c:numCache>
                <c:formatCode>0.00</c:formatCode>
                <c:ptCount val="16"/>
                <c:pt idx="0">
                  <c:v>6.2782</c:v>
                </c:pt>
                <c:pt idx="1">
                  <c:v>8.1042000000000005</c:v>
                </c:pt>
                <c:pt idx="2">
                  <c:v>9.5612999999999992</c:v>
                </c:pt>
                <c:pt idx="3">
                  <c:v>10.8491</c:v>
                </c:pt>
                <c:pt idx="4">
                  <c:v>13.1745</c:v>
                </c:pt>
                <c:pt idx="5">
                  <c:v>16.8598</c:v>
                </c:pt>
                <c:pt idx="6">
                  <c:v>21.360600000000002</c:v>
                </c:pt>
                <c:pt idx="7">
                  <c:v>25.961600000000001</c:v>
                </c:pt>
                <c:pt idx="8">
                  <c:v>30.8002</c:v>
                </c:pt>
                <c:pt idx="9">
                  <c:v>35.646700000000003</c:v>
                </c:pt>
                <c:pt idx="10">
                  <c:v>40.361600000000003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567-4CD2-B34D-B4CF95B1801D}"/>
            </c:ext>
          </c:extLst>
        </c:ser>
        <c:ser>
          <c:idx val="7"/>
          <c:order val="4"/>
          <c:tx>
            <c:strRef>
              <c:f>'FR1 FDD 2x4 (HARQ)'!$F$2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(HARQ)'!$F$3:$F$18</c:f>
              <c:numCache>
                <c:formatCode>0.00</c:formatCode>
                <c:ptCount val="16"/>
                <c:pt idx="0">
                  <c:v>6.09</c:v>
                </c:pt>
                <c:pt idx="1">
                  <c:v>8.42</c:v>
                </c:pt>
                <c:pt idx="2">
                  <c:v>10.76</c:v>
                </c:pt>
                <c:pt idx="3">
                  <c:v>15.01</c:v>
                </c:pt>
                <c:pt idx="4">
                  <c:v>19.32</c:v>
                </c:pt>
                <c:pt idx="5">
                  <c:v>23.21</c:v>
                </c:pt>
                <c:pt idx="6">
                  <c:v>27.15</c:v>
                </c:pt>
                <c:pt idx="7">
                  <c:v>31.31</c:v>
                </c:pt>
                <c:pt idx="8">
                  <c:v>36.299999999999997</c:v>
                </c:pt>
                <c:pt idx="9">
                  <c:v>40.93</c:v>
                </c:pt>
                <c:pt idx="10">
                  <c:v>43.9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567-4CD2-B34D-B4CF95B1801D}"/>
            </c:ext>
          </c:extLst>
        </c:ser>
        <c:ser>
          <c:idx val="1"/>
          <c:order val="5"/>
          <c:tx>
            <c:strRef>
              <c:f>'FR1 FDD 2x4 (HARQ)'!$G$2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(HARQ)'!$G$3:$G$18</c:f>
              <c:numCache>
                <c:formatCode>0.00</c:formatCode>
                <c:ptCount val="16"/>
                <c:pt idx="0">
                  <c:v>5.72</c:v>
                </c:pt>
                <c:pt idx="1">
                  <c:v>8.39</c:v>
                </c:pt>
                <c:pt idx="2">
                  <c:v>11.71</c:v>
                </c:pt>
                <c:pt idx="3">
                  <c:v>15.62</c:v>
                </c:pt>
                <c:pt idx="4">
                  <c:v>19.350000000000001</c:v>
                </c:pt>
                <c:pt idx="5">
                  <c:v>23.09</c:v>
                </c:pt>
                <c:pt idx="6">
                  <c:v>27.56</c:v>
                </c:pt>
                <c:pt idx="7">
                  <c:v>32.04</c:v>
                </c:pt>
                <c:pt idx="8">
                  <c:v>36.21</c:v>
                </c:pt>
                <c:pt idx="9">
                  <c:v>40.85</c:v>
                </c:pt>
                <c:pt idx="10">
                  <c:v>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567-4CD2-B34D-B4CF95B1801D}"/>
            </c:ext>
          </c:extLst>
        </c:ser>
        <c:ser>
          <c:idx val="8"/>
          <c:order val="6"/>
          <c:tx>
            <c:strRef>
              <c:f>'FR1 FDD 2x4 (HARQ)'!$H$2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(HARQ)'!$H$3:$H$18</c:f>
              <c:numCache>
                <c:formatCode>0.00</c:formatCode>
                <c:ptCount val="16"/>
                <c:pt idx="0">
                  <c:v>6.36</c:v>
                </c:pt>
                <c:pt idx="1">
                  <c:v>8.35</c:v>
                </c:pt>
                <c:pt idx="2">
                  <c:v>11.06</c:v>
                </c:pt>
                <c:pt idx="3">
                  <c:v>13.9</c:v>
                </c:pt>
                <c:pt idx="4">
                  <c:v>17.41</c:v>
                </c:pt>
                <c:pt idx="5">
                  <c:v>21.29</c:v>
                </c:pt>
                <c:pt idx="6">
                  <c:v>25.08</c:v>
                </c:pt>
                <c:pt idx="7">
                  <c:v>28.96</c:v>
                </c:pt>
                <c:pt idx="8">
                  <c:v>32.9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567-4CD2-B34D-B4CF95B1801D}"/>
            </c:ext>
          </c:extLst>
        </c:ser>
        <c:ser>
          <c:idx val="2"/>
          <c:order val="7"/>
          <c:tx>
            <c:strRef>
              <c:f>'FR1 FDD 2x4 (HARQ)'!$I$2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(HARQ)'!$I$3:$I$18</c:f>
              <c:numCache>
                <c:formatCode>0.00</c:formatCode>
                <c:ptCount val="16"/>
                <c:pt idx="0">
                  <c:v>6.3</c:v>
                </c:pt>
                <c:pt idx="1">
                  <c:v>7.59</c:v>
                </c:pt>
                <c:pt idx="2">
                  <c:v>10.8</c:v>
                </c:pt>
                <c:pt idx="3">
                  <c:v>13.7</c:v>
                </c:pt>
                <c:pt idx="4">
                  <c:v>17.010000000000002</c:v>
                </c:pt>
                <c:pt idx="5">
                  <c:v>21.2</c:v>
                </c:pt>
                <c:pt idx="6">
                  <c:v>25.53</c:v>
                </c:pt>
                <c:pt idx="7">
                  <c:v>27.89</c:v>
                </c:pt>
                <c:pt idx="8">
                  <c:v>32.630000000000003</c:v>
                </c:pt>
                <c:pt idx="9">
                  <c:v>37.299999999999997</c:v>
                </c:pt>
                <c:pt idx="10">
                  <c:v>40.35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567-4CD2-B34D-B4CF95B1801D}"/>
            </c:ext>
          </c:extLst>
        </c:ser>
        <c:ser>
          <c:idx val="9"/>
          <c:order val="8"/>
          <c:tx>
            <c:strRef>
              <c:f>'FR1 FDD 2x4 (HARQ)'!$J$2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(HARQ)'!$J$3:$J$18</c:f>
              <c:numCache>
                <c:formatCode>0.00</c:formatCode>
                <c:ptCount val="16"/>
                <c:pt idx="0">
                  <c:v>5.28</c:v>
                </c:pt>
                <c:pt idx="1">
                  <c:v>7.6950000000000003</c:v>
                </c:pt>
                <c:pt idx="2">
                  <c:v>10.253</c:v>
                </c:pt>
                <c:pt idx="3">
                  <c:v>13.468</c:v>
                </c:pt>
                <c:pt idx="4">
                  <c:v>17.468</c:v>
                </c:pt>
                <c:pt idx="5">
                  <c:v>20.625</c:v>
                </c:pt>
                <c:pt idx="6">
                  <c:v>25.385000000000002</c:v>
                </c:pt>
                <c:pt idx="7">
                  <c:v>30.66</c:v>
                </c:pt>
                <c:pt idx="8">
                  <c:v>36.317999999999998</c:v>
                </c:pt>
                <c:pt idx="9">
                  <c:v>42.250999999999998</c:v>
                </c:pt>
                <c:pt idx="10">
                  <c:v>46.887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8567-4CD2-B34D-B4CF95B1801D}"/>
            </c:ext>
          </c:extLst>
        </c:ser>
        <c:ser>
          <c:idx val="3"/>
          <c:order val="9"/>
          <c:tx>
            <c:strRef>
              <c:f>'FR1 FDD 2x4 (HARQ)'!$K$2</c:f>
              <c:strCache>
                <c:ptCount val="1"/>
                <c:pt idx="0">
                  <c:v>CTC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(HARQ)'!$K$3:$K$18</c:f>
              <c:numCache>
                <c:formatCode>0.00</c:formatCode>
                <c:ptCount val="16"/>
                <c:pt idx="0">
                  <c:v>6.36</c:v>
                </c:pt>
                <c:pt idx="1">
                  <c:v>8.44</c:v>
                </c:pt>
                <c:pt idx="2">
                  <c:v>11.21</c:v>
                </c:pt>
                <c:pt idx="3">
                  <c:v>14.55</c:v>
                </c:pt>
                <c:pt idx="4">
                  <c:v>18.46</c:v>
                </c:pt>
                <c:pt idx="5">
                  <c:v>21.99</c:v>
                </c:pt>
                <c:pt idx="6">
                  <c:v>25.89</c:v>
                </c:pt>
                <c:pt idx="7">
                  <c:v>30.74</c:v>
                </c:pt>
                <c:pt idx="8">
                  <c:v>31.15</c:v>
                </c:pt>
                <c:pt idx="9">
                  <c:v>39.630000000000003</c:v>
                </c:pt>
                <c:pt idx="10">
                  <c:v>45.23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BC7-9C43-B063-C6A7C12C9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0052592"/>
        <c:axId val="-1660051504"/>
      </c:lineChart>
      <c:catAx>
        <c:axId val="-166005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0051504"/>
        <c:crosses val="autoZero"/>
        <c:auto val="1"/>
        <c:lblAlgn val="ctr"/>
        <c:lblOffset val="100"/>
        <c:noMultiLvlLbl val="0"/>
      </c:catAx>
      <c:valAx>
        <c:axId val="-166005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005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0577183633630083"/>
          <c:h val="0.123872167713017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 statistics</a:t>
            </a:r>
          </a:p>
        </c:rich>
      </c:tx>
      <c:layout>
        <c:manualLayout>
          <c:xMode val="edge"/>
          <c:yMode val="edge"/>
          <c:x val="0.45625088466421559"/>
          <c:y val="3.669393724983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FDD 2x4 (HARQ)'!$B$64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(HARQ)'!$B$65:$B$80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239-4E10-B807-B35B1F5ACD3A}"/>
            </c:ext>
          </c:extLst>
        </c:ser>
        <c:ser>
          <c:idx val="4"/>
          <c:order val="1"/>
          <c:tx>
            <c:strRef>
              <c:f>'FR1 FDD 2x4 (HARQ)'!$C$64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(HARQ)'!$C$65:$C$80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39-4E10-B807-B35B1F5ACD3A}"/>
            </c:ext>
          </c:extLst>
        </c:ser>
        <c:ser>
          <c:idx val="0"/>
          <c:order val="2"/>
          <c:tx>
            <c:strRef>
              <c:f>'FR1 FDD 2x4 (HARQ)'!$D$64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(HARQ)'!$D$65:$D$80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239-4E10-B807-B35B1F5ACD3A}"/>
            </c:ext>
          </c:extLst>
        </c:ser>
        <c:ser>
          <c:idx val="5"/>
          <c:order val="3"/>
          <c:tx>
            <c:strRef>
              <c:f>'FR1 FDD 2x4 (HARQ)'!$E$64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(HARQ)'!$E$65:$E$80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239-4E10-B807-B35B1F5ACD3A}"/>
            </c:ext>
          </c:extLst>
        </c:ser>
        <c:ser>
          <c:idx val="6"/>
          <c:order val="4"/>
          <c:tx>
            <c:strRef>
              <c:f>'FR1 FDD 2x4 (HARQ)'!$F$64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(HARQ)'!$F$65:$F$80</c:f>
              <c:numCache>
                <c:formatCode>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239-4E10-B807-B35B1F5ACD3A}"/>
            </c:ext>
          </c:extLst>
        </c:ser>
        <c:ser>
          <c:idx val="7"/>
          <c:order val="5"/>
          <c:tx>
            <c:strRef>
              <c:f>'FR1 FDD 2x4 (HARQ)'!$G$64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(HARQ)'!$G$65:$G$80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239-4E10-B807-B35B1F5ACD3A}"/>
            </c:ext>
          </c:extLst>
        </c:ser>
        <c:ser>
          <c:idx val="1"/>
          <c:order val="6"/>
          <c:tx>
            <c:strRef>
              <c:f>'FR1 FDD 2x4 (HARQ)'!$H$64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(HARQ)'!$H$65:$H$80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239-4E10-B807-B35B1F5ACD3A}"/>
            </c:ext>
          </c:extLst>
        </c:ser>
        <c:ser>
          <c:idx val="8"/>
          <c:order val="7"/>
          <c:tx>
            <c:strRef>
              <c:f>'FR1 FDD 2x4 (HARQ)'!$I$64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(HARQ)'!$A$65:$A$80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(HARQ)'!$I$65:$I$80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239-4E10-B807-B35B1F5ACD3A}"/>
            </c:ext>
          </c:extLst>
        </c:ser>
        <c:ser>
          <c:idx val="2"/>
          <c:order val="8"/>
          <c:tx>
            <c:strRef>
              <c:f>'FR1 FDD 2x4 (HARQ)'!$J$64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'FR1 FDD 2x4 (HARQ)'!$J$65:$J$75</c:f>
              <c:numCache>
                <c:formatCode>0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5239-4E10-B807-B35B1F5AC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0046608"/>
        <c:axId val="-1660052048"/>
      </c:lineChart>
      <c:catAx>
        <c:axId val="-1660046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0052048"/>
        <c:crosses val="autoZero"/>
        <c:auto val="1"/>
        <c:lblAlgn val="ctr"/>
        <c:lblOffset val="100"/>
        <c:noMultiLvlLbl val="0"/>
      </c:catAx>
      <c:valAx>
        <c:axId val="-166005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004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5988121335547134"/>
          <c:h val="0.128604922730853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BLER</a:t>
            </a:r>
            <a:r>
              <a:rPr lang="en-US" baseline="0"/>
              <a:t> statistics</a:t>
            </a:r>
            <a:endParaRPr lang="en-US"/>
          </a:p>
        </c:rich>
      </c:tx>
      <c:layout>
        <c:manualLayout>
          <c:xMode val="edge"/>
          <c:yMode val="edge"/>
          <c:x val="0.44064145610161443"/>
          <c:y val="2.5337669333439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4"/>
          <c:order val="1"/>
          <c:tx>
            <c:strRef>
              <c:f>'FR1 FDD 2x4 (HARQ)'!$B$44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(HARQ)'!$B$45:$B$60</c:f>
              <c:numCache>
                <c:formatCode>0.00</c:formatCode>
                <c:ptCount val="16"/>
                <c:pt idx="0">
                  <c:v>3.9399999999999998E-2</c:v>
                </c:pt>
                <c:pt idx="1">
                  <c:v>5.62E-2</c:v>
                </c:pt>
                <c:pt idx="2">
                  <c:v>6.7799999999999999E-2</c:v>
                </c:pt>
                <c:pt idx="3">
                  <c:v>6.9099999999999995E-2</c:v>
                </c:pt>
                <c:pt idx="4">
                  <c:v>6.4500000000000002E-2</c:v>
                </c:pt>
                <c:pt idx="5">
                  <c:v>3.9800000000000002E-2</c:v>
                </c:pt>
                <c:pt idx="6">
                  <c:v>4.1500000000000002E-2</c:v>
                </c:pt>
                <c:pt idx="7">
                  <c:v>4.6199999999999998E-2</c:v>
                </c:pt>
                <c:pt idx="8">
                  <c:v>6.0299999999999999E-2</c:v>
                </c:pt>
                <c:pt idx="9">
                  <c:v>9.0899999999999995E-2</c:v>
                </c:pt>
                <c:pt idx="10">
                  <c:v>0.10100000000000001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C8-49B4-98E7-C6B5CA62A825}"/>
            </c:ext>
          </c:extLst>
        </c:ser>
        <c:ser>
          <c:idx val="0"/>
          <c:order val="2"/>
          <c:tx>
            <c:strRef>
              <c:f>'FR1 FDD 2x4 (HARQ)'!$C$44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(HARQ)'!$C$45:$C$60</c:f>
              <c:numCache>
                <c:formatCode>0.00</c:formatCode>
                <c:ptCount val="16"/>
                <c:pt idx="0">
                  <c:v>0.19</c:v>
                </c:pt>
                <c:pt idx="1">
                  <c:v>0.11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0.11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0.08</c:v>
                </c:pt>
                <c:pt idx="9">
                  <c:v>7.0000000000000007E-2</c:v>
                </c:pt>
                <c:pt idx="10">
                  <c:v>0.08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DC8-49B4-98E7-C6B5CA62A825}"/>
            </c:ext>
          </c:extLst>
        </c:ser>
        <c:ser>
          <c:idx val="5"/>
          <c:order val="3"/>
          <c:tx>
            <c:strRef>
              <c:f>'FR1 FDD 2x4 (HARQ)'!$D$44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(HARQ)'!$D$45:$D$60</c:f>
              <c:numCache>
                <c:formatCode>0.00</c:formatCode>
                <c:ptCount val="16"/>
                <c:pt idx="0">
                  <c:v>0.28000000000000003</c:v>
                </c:pt>
                <c:pt idx="1">
                  <c:v>0.22</c:v>
                </c:pt>
                <c:pt idx="2">
                  <c:v>0.2</c:v>
                </c:pt>
                <c:pt idx="3">
                  <c:v>0.17</c:v>
                </c:pt>
                <c:pt idx="4">
                  <c:v>0.14000000000000001</c:v>
                </c:pt>
                <c:pt idx="5">
                  <c:v>0.14000000000000001</c:v>
                </c:pt>
                <c:pt idx="6">
                  <c:v>0.14000000000000001</c:v>
                </c:pt>
                <c:pt idx="7">
                  <c:v>0.15</c:v>
                </c:pt>
                <c:pt idx="8">
                  <c:v>0.15</c:v>
                </c:pt>
                <c:pt idx="9">
                  <c:v>0.16</c:v>
                </c:pt>
                <c:pt idx="10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DC8-49B4-98E7-C6B5CA62A825}"/>
            </c:ext>
          </c:extLst>
        </c:ser>
        <c:ser>
          <c:idx val="6"/>
          <c:order val="4"/>
          <c:tx>
            <c:strRef>
              <c:f>'FR1 FDD 2x4 (HARQ)'!$E$44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(HARQ)'!$E$45:$E$60</c:f>
              <c:numCache>
                <c:formatCode>0.00</c:formatCode>
                <c:ptCount val="16"/>
                <c:pt idx="0">
                  <c:v>0.09</c:v>
                </c:pt>
                <c:pt idx="1">
                  <c:v>6.1499999999999999E-2</c:v>
                </c:pt>
                <c:pt idx="2">
                  <c:v>5.1999999999999998E-2</c:v>
                </c:pt>
                <c:pt idx="3">
                  <c:v>3.4200000000000001E-2</c:v>
                </c:pt>
                <c:pt idx="4">
                  <c:v>1.2999999999999999E-2</c:v>
                </c:pt>
                <c:pt idx="5">
                  <c:v>5.1000000000000004E-3</c:v>
                </c:pt>
                <c:pt idx="6">
                  <c:v>2.5000000000000001E-3</c:v>
                </c:pt>
                <c:pt idx="7">
                  <c:v>2.5000000000000001E-3</c:v>
                </c:pt>
                <c:pt idx="8">
                  <c:v>4.3E-3</c:v>
                </c:pt>
                <c:pt idx="9">
                  <c:v>6.1999999999999998E-3</c:v>
                </c:pt>
                <c:pt idx="10">
                  <c:v>1.0200000000000001E-2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DC8-49B4-98E7-C6B5CA62A825}"/>
            </c:ext>
          </c:extLst>
        </c:ser>
        <c:ser>
          <c:idx val="7"/>
          <c:order val="5"/>
          <c:tx>
            <c:strRef>
              <c:f>'FR1 FDD 2x4 (HARQ)'!$F$44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(HARQ)'!$F$45:$F$60</c:f>
              <c:numCache>
                <c:formatCode>0.00</c:formatCode>
                <c:ptCount val="16"/>
                <c:pt idx="0">
                  <c:v>0.17</c:v>
                </c:pt>
                <c:pt idx="1">
                  <c:v>0.08</c:v>
                </c:pt>
                <c:pt idx="2">
                  <c:v>0.09</c:v>
                </c:pt>
                <c:pt idx="3">
                  <c:v>7.0000000000000007E-2</c:v>
                </c:pt>
                <c:pt idx="4">
                  <c:v>0.05</c:v>
                </c:pt>
                <c:pt idx="5">
                  <c:v>0.02</c:v>
                </c:pt>
                <c:pt idx="6">
                  <c:v>0.06</c:v>
                </c:pt>
                <c:pt idx="7">
                  <c:v>0.08</c:v>
                </c:pt>
                <c:pt idx="8">
                  <c:v>0.06</c:v>
                </c:pt>
                <c:pt idx="9">
                  <c:v>0.04</c:v>
                </c:pt>
                <c:pt idx="10">
                  <c:v>7.0000000000000007E-2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DC8-49B4-98E7-C6B5CA62A825}"/>
            </c:ext>
          </c:extLst>
        </c:ser>
        <c:ser>
          <c:idx val="1"/>
          <c:order val="6"/>
          <c:tx>
            <c:strRef>
              <c:f>'FR1 FDD 2x4 (HARQ)'!$G$44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(HARQ)'!$G$45:$G$60</c:f>
              <c:numCache>
                <c:formatCode>0.00</c:formatCode>
                <c:ptCount val="16"/>
                <c:pt idx="0">
                  <c:v>0.05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0.08</c:v>
                </c:pt>
                <c:pt idx="10">
                  <c:v>7.0000000000000007E-2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DC8-49B4-98E7-C6B5CA62A825}"/>
            </c:ext>
          </c:extLst>
        </c:ser>
        <c:ser>
          <c:idx val="8"/>
          <c:order val="7"/>
          <c:tx>
            <c:strRef>
              <c:f>'FR1 FDD 2x4 (HARQ)'!$H$44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(HARQ)'!$H$45:$H$60</c:f>
              <c:numCache>
                <c:formatCode>0.00</c:formatCode>
                <c:ptCount val="16"/>
                <c:pt idx="0">
                  <c:v>0.04</c:v>
                </c:pt>
                <c:pt idx="1">
                  <c:v>0.05</c:v>
                </c:pt>
                <c:pt idx="2">
                  <c:v>0.1</c:v>
                </c:pt>
                <c:pt idx="3">
                  <c:v>0.02</c:v>
                </c:pt>
                <c:pt idx="4">
                  <c:v>0.02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0.04</c:v>
                </c:pt>
                <c:pt idx="9">
                  <c:v>0.01</c:v>
                </c:pt>
                <c:pt idx="10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DC8-49B4-98E7-C6B5CA62A825}"/>
            </c:ext>
          </c:extLst>
        </c:ser>
        <c:ser>
          <c:idx val="2"/>
          <c:order val="8"/>
          <c:tx>
            <c:strRef>
              <c:f>'FR1 FDD 2x4 (HARQ)'!$I$44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(HARQ)'!$I$45:$I$60</c:f>
              <c:numCache>
                <c:formatCode>0.00</c:formatCode>
                <c:ptCount val="16"/>
                <c:pt idx="0">
                  <c:v>0.06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0.08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0.06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0.08</c:v>
                </c:pt>
                <c:pt idx="10">
                  <c:v>0.08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CDC8-49B4-98E7-C6B5CA62A825}"/>
            </c:ext>
          </c:extLst>
        </c:ser>
        <c:ser>
          <c:idx val="9"/>
          <c:order val="9"/>
          <c:tx>
            <c:strRef>
              <c:f>'FR1 FDD 2x4 (HARQ)'!$J$44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(HARQ)'!$A$45:$A$60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(HARQ)'!$J$45:$J$60</c:f>
              <c:numCache>
                <c:formatCode>0.00</c:formatCode>
                <c:ptCount val="16"/>
                <c:pt idx="0">
                  <c:v>4.4999999999999998E-2</c:v>
                </c:pt>
                <c:pt idx="1">
                  <c:v>7.4999999999999997E-2</c:v>
                </c:pt>
                <c:pt idx="2">
                  <c:v>9.2999999999999999E-2</c:v>
                </c:pt>
                <c:pt idx="3">
                  <c:v>7.5999999999999998E-2</c:v>
                </c:pt>
                <c:pt idx="4">
                  <c:v>8.6999999999999994E-2</c:v>
                </c:pt>
                <c:pt idx="5">
                  <c:v>4.1000000000000002E-2</c:v>
                </c:pt>
                <c:pt idx="6">
                  <c:v>3.7999999999999999E-2</c:v>
                </c:pt>
                <c:pt idx="7">
                  <c:v>2.7E-2</c:v>
                </c:pt>
                <c:pt idx="8">
                  <c:v>2.1000000000000001E-2</c:v>
                </c:pt>
                <c:pt idx="9">
                  <c:v>1.4999999999999999E-2</c:v>
                </c:pt>
                <c:pt idx="10">
                  <c:v>1.0999999999999999E-2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AF-46A8-B17F-78D13D6FA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0045520"/>
        <c:axId val="-1660050416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'FR1 FDD 2x4 (HARQ)'!$A$44</c15:sqref>
                        </c15:formulaRef>
                      </c:ext>
                    </c:extLst>
                    <c:strCache>
                      <c:ptCount val="1"/>
                      <c:pt idx="0">
                        <c:v>SNR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'FR1 FDD 2x4 (HARQ)'!$A$45:$A$60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14</c:v>
                      </c:pt>
                      <c:pt idx="8">
                        <c:v>16</c:v>
                      </c:pt>
                      <c:pt idx="9">
                        <c:v>18</c:v>
                      </c:pt>
                      <c:pt idx="10">
                        <c:v>20</c:v>
                      </c:pt>
                      <c:pt idx="11">
                        <c:v>22</c:v>
                      </c:pt>
                      <c:pt idx="12">
                        <c:v>24</c:v>
                      </c:pt>
                      <c:pt idx="13">
                        <c:v>26</c:v>
                      </c:pt>
                      <c:pt idx="14">
                        <c:v>28</c:v>
                      </c:pt>
                      <c:pt idx="15">
                        <c:v>30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'FR1 FDD 2x4 (HARQ)'!$A$45:$A$60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14</c:v>
                      </c:pt>
                      <c:pt idx="8">
                        <c:v>16</c:v>
                      </c:pt>
                      <c:pt idx="9">
                        <c:v>18</c:v>
                      </c:pt>
                      <c:pt idx="10">
                        <c:v>20</c:v>
                      </c:pt>
                      <c:pt idx="11">
                        <c:v>22</c:v>
                      </c:pt>
                      <c:pt idx="12">
                        <c:v>24</c:v>
                      </c:pt>
                      <c:pt idx="13">
                        <c:v>26</c:v>
                      </c:pt>
                      <c:pt idx="14">
                        <c:v>28</c:v>
                      </c:pt>
                      <c:pt idx="15">
                        <c:v>30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CDC8-49B4-98E7-C6B5CA62A825}"/>
                  </c:ext>
                </c:extLst>
              </c15:ser>
            </c15:filteredLineSeries>
          </c:ext>
        </c:extLst>
      </c:lineChart>
      <c:catAx>
        <c:axId val="-1660045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0050416"/>
        <c:crosses val="autoZero"/>
        <c:auto val="1"/>
        <c:lblAlgn val="ctr"/>
        <c:lblOffset val="100"/>
        <c:noMultiLvlLbl val="0"/>
      </c:catAx>
      <c:valAx>
        <c:axId val="-1660050416"/>
        <c:scaling>
          <c:logBase val="10"/>
          <c:orientation val="minMax"/>
          <c:max val="1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004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72252364955090453"/>
          <c:h val="0.128077976659536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CQI statistics</a:t>
            </a:r>
          </a:p>
        </c:rich>
      </c:tx>
      <c:layout>
        <c:manualLayout>
          <c:xMode val="edge"/>
          <c:yMode val="edge"/>
          <c:x val="0.45625088466421559"/>
          <c:y val="3.6693937249835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FDD 2x4 (HARQ)'!$B$84</c:f>
              <c:strCache>
                <c:ptCount val="1"/>
                <c:pt idx="0">
                  <c:v>Qualcomm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(HARQ)'!$B$85:$B$100</c:f>
              <c:numCache>
                <c:formatCode>General</c:formatCode>
                <c:ptCount val="1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69-4A9C-9774-8E317A8C052E}"/>
            </c:ext>
          </c:extLst>
        </c:ser>
        <c:ser>
          <c:idx val="4"/>
          <c:order val="1"/>
          <c:tx>
            <c:strRef>
              <c:f>'FR1 FDD 2x4 (HARQ)'!$C$84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(HARQ)'!$C$85:$C$100</c:f>
              <c:numCache>
                <c:formatCode>General</c:formatCode>
                <c:ptCount val="1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69-4A9C-9774-8E317A8C052E}"/>
            </c:ext>
          </c:extLst>
        </c:ser>
        <c:ser>
          <c:idx val="0"/>
          <c:order val="2"/>
          <c:tx>
            <c:strRef>
              <c:f>'FR1 FDD 2x4 (HARQ)'!$D$84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(HARQ)'!$D$85:$D$100</c:f>
              <c:numCache>
                <c:formatCode>General</c:formatCode>
                <c:ptCount val="1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10</c:v>
                </c:pt>
                <c:pt idx="9">
                  <c:v>12</c:v>
                </c:pt>
                <c:pt idx="10">
                  <c:v>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B69-4A9C-9774-8E317A8C052E}"/>
            </c:ext>
          </c:extLst>
        </c:ser>
        <c:ser>
          <c:idx val="5"/>
          <c:order val="3"/>
          <c:tx>
            <c:strRef>
              <c:f>'FR1 FDD 2x4 (HARQ)'!$E$84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(HARQ)'!$E$85:$E$100</c:f>
              <c:numCache>
                <c:formatCode>General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B69-4A9C-9774-8E317A8C052E}"/>
            </c:ext>
          </c:extLst>
        </c:ser>
        <c:ser>
          <c:idx val="6"/>
          <c:order val="4"/>
          <c:tx>
            <c:strRef>
              <c:f>'FR1 FDD 2x4 (HARQ)'!$F$84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(HARQ)'!$F$85:$F$100</c:f>
              <c:numCache>
                <c:formatCode>0</c:formatCode>
                <c:ptCount val="1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B69-4A9C-9774-8E317A8C052E}"/>
            </c:ext>
          </c:extLst>
        </c:ser>
        <c:ser>
          <c:idx val="7"/>
          <c:order val="5"/>
          <c:tx>
            <c:strRef>
              <c:f>'FR1 FDD 2x4 (HARQ)'!$G$84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(HARQ)'!$G$85:$G$100</c:f>
              <c:numCache>
                <c:formatCode>0</c:formatCode>
                <c:ptCount val="1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12</c:v>
                </c:pt>
                <c:pt idx="1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B69-4A9C-9774-8E317A8C052E}"/>
            </c:ext>
          </c:extLst>
        </c:ser>
        <c:ser>
          <c:idx val="1"/>
          <c:order val="6"/>
          <c:tx>
            <c:strRef>
              <c:f>'FR1 FDD 2x4 (HARQ)'!$H$84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(HARQ)'!$H$85:$H$100</c:f>
              <c:numCache>
                <c:formatCode>0</c:formatCode>
                <c:ptCount val="16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B69-4A9C-9774-8E317A8C052E}"/>
            </c:ext>
          </c:extLst>
        </c:ser>
        <c:ser>
          <c:idx val="8"/>
          <c:order val="7"/>
          <c:tx>
            <c:strRef>
              <c:f>'FR1 FDD 2x4 (HARQ)'!$I$84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FDD 2x4 (HARQ)'!$A$85:$A$100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FDD 2x4 (HARQ)'!$I$85:$I$100</c:f>
              <c:numCache>
                <c:formatCode>0</c:formatCode>
                <c:ptCount val="1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B69-4A9C-9774-8E317A8C052E}"/>
            </c:ext>
          </c:extLst>
        </c:ser>
        <c:ser>
          <c:idx val="2"/>
          <c:order val="8"/>
          <c:tx>
            <c:strRef>
              <c:f>'FR1 FDD 2x4 (HARQ)'!$J$84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'FR1 FDD 2x4 (HARQ)'!$J$85:$J$100</c:f>
              <c:numCache>
                <c:formatCode>0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B69-4A9C-9774-8E317A8C0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0049872"/>
        <c:axId val="-2067064320"/>
      </c:lineChart>
      <c:catAx>
        <c:axId val="-1660049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64320"/>
        <c:crosses val="autoZero"/>
        <c:auto val="1"/>
        <c:lblAlgn val="ctr"/>
        <c:lblOffset val="100"/>
        <c:noMultiLvlLbl val="0"/>
      </c:catAx>
      <c:valAx>
        <c:axId val="-206706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6004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022109978853649"/>
          <c:h val="0.128633316939241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Throughput statistics, [Mbps]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'FR1 TDD 2x2 (HARQ)'!$B$2</c:f>
              <c:strCache>
                <c:ptCount val="1"/>
                <c:pt idx="0">
                  <c:v>QC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(HARQ)'!$B$3:$B$18</c:f>
              <c:numCache>
                <c:formatCode>0.00</c:formatCode>
                <c:ptCount val="16"/>
                <c:pt idx="0">
                  <c:v>12.35</c:v>
                </c:pt>
                <c:pt idx="1">
                  <c:v>16.25</c:v>
                </c:pt>
                <c:pt idx="2">
                  <c:v>22.04</c:v>
                </c:pt>
                <c:pt idx="3">
                  <c:v>27.84</c:v>
                </c:pt>
                <c:pt idx="4">
                  <c:v>34.299999999999997</c:v>
                </c:pt>
                <c:pt idx="5">
                  <c:v>41.04</c:v>
                </c:pt>
                <c:pt idx="6">
                  <c:v>48.74</c:v>
                </c:pt>
                <c:pt idx="7">
                  <c:v>55.86</c:v>
                </c:pt>
                <c:pt idx="8">
                  <c:v>63.65</c:v>
                </c:pt>
                <c:pt idx="9">
                  <c:v>72.010000000000005</c:v>
                </c:pt>
                <c:pt idx="10">
                  <c:v>82.84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E56-4EE4-A65F-3480A5AAF8D8}"/>
            </c:ext>
          </c:extLst>
        </c:ser>
        <c:ser>
          <c:idx val="4"/>
          <c:order val="1"/>
          <c:tx>
            <c:strRef>
              <c:f>'FR1 TDD 2x2 (HARQ)'!$C$2</c:f>
              <c:strCache>
                <c:ptCount val="1"/>
                <c:pt idx="0">
                  <c:v>Apple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(HARQ)'!$C$3:$C$18</c:f>
              <c:numCache>
                <c:formatCode>0.00</c:formatCode>
                <c:ptCount val="16"/>
                <c:pt idx="0">
                  <c:v>10.83</c:v>
                </c:pt>
                <c:pt idx="1">
                  <c:v>15.54</c:v>
                </c:pt>
                <c:pt idx="2">
                  <c:v>21.27</c:v>
                </c:pt>
                <c:pt idx="3">
                  <c:v>27.49</c:v>
                </c:pt>
                <c:pt idx="4">
                  <c:v>34.200000000000003</c:v>
                </c:pt>
                <c:pt idx="5">
                  <c:v>41.84</c:v>
                </c:pt>
                <c:pt idx="6">
                  <c:v>50.11</c:v>
                </c:pt>
                <c:pt idx="7">
                  <c:v>58.56</c:v>
                </c:pt>
                <c:pt idx="8">
                  <c:v>67.88</c:v>
                </c:pt>
                <c:pt idx="9">
                  <c:v>78</c:v>
                </c:pt>
                <c:pt idx="10">
                  <c:v>87.58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56-4EE4-A65F-3480A5AAF8D8}"/>
            </c:ext>
          </c:extLst>
        </c:ser>
        <c:ser>
          <c:idx val="0"/>
          <c:order val="2"/>
          <c:tx>
            <c:strRef>
              <c:f>'FR1 TDD 2x2 (HARQ)'!$D$2</c:f>
              <c:strCache>
                <c:ptCount val="1"/>
                <c:pt idx="0">
                  <c:v>Ericsson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(HARQ)'!$D$3:$D$18</c:f>
              <c:numCache>
                <c:formatCode>0.00</c:formatCode>
                <c:ptCount val="16"/>
                <c:pt idx="0">
                  <c:v>12.1</c:v>
                </c:pt>
                <c:pt idx="1">
                  <c:v>17.2</c:v>
                </c:pt>
                <c:pt idx="2">
                  <c:v>22.8</c:v>
                </c:pt>
                <c:pt idx="3">
                  <c:v>29.2</c:v>
                </c:pt>
                <c:pt idx="4">
                  <c:v>36.1</c:v>
                </c:pt>
                <c:pt idx="5">
                  <c:v>43.4</c:v>
                </c:pt>
                <c:pt idx="6">
                  <c:v>50</c:v>
                </c:pt>
                <c:pt idx="7">
                  <c:v>56.8</c:v>
                </c:pt>
                <c:pt idx="8">
                  <c:v>67.7</c:v>
                </c:pt>
                <c:pt idx="9">
                  <c:v>78.900000000000006</c:v>
                </c:pt>
                <c:pt idx="10">
                  <c:v>87.9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E56-4EE4-A65F-3480A5AAF8D8}"/>
            </c:ext>
          </c:extLst>
        </c:ser>
        <c:ser>
          <c:idx val="5"/>
          <c:order val="3"/>
          <c:tx>
            <c:strRef>
              <c:f>'FR1 TDD 2x2 (HARQ)'!$E$2</c:f>
              <c:strCache>
                <c:ptCount val="1"/>
                <c:pt idx="0">
                  <c:v>Intel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(HARQ)'!$E$3:$E$18</c:f>
              <c:numCache>
                <c:formatCode>0.00</c:formatCode>
                <c:ptCount val="16"/>
                <c:pt idx="0">
                  <c:v>12.0769</c:v>
                </c:pt>
                <c:pt idx="1">
                  <c:v>17.165900000000001</c:v>
                </c:pt>
                <c:pt idx="2">
                  <c:v>22.427800000000001</c:v>
                </c:pt>
                <c:pt idx="3">
                  <c:v>27.8565</c:v>
                </c:pt>
                <c:pt idx="4">
                  <c:v>33.725900000000003</c:v>
                </c:pt>
                <c:pt idx="5">
                  <c:v>40.047600000000003</c:v>
                </c:pt>
                <c:pt idx="6">
                  <c:v>46.058</c:v>
                </c:pt>
                <c:pt idx="7">
                  <c:v>51.323900000000002</c:v>
                </c:pt>
                <c:pt idx="8">
                  <c:v>57.895699999999998</c:v>
                </c:pt>
                <c:pt idx="9">
                  <c:v>66.799000000000007</c:v>
                </c:pt>
                <c:pt idx="10">
                  <c:v>78.055800000000005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E56-4EE4-A65F-3480A5AAF8D8}"/>
            </c:ext>
          </c:extLst>
        </c:ser>
        <c:ser>
          <c:idx val="6"/>
          <c:order val="4"/>
          <c:tx>
            <c:strRef>
              <c:f>'FR1 TDD 2x2 (HARQ)'!$F$2</c:f>
              <c:strCache>
                <c:ptCount val="1"/>
                <c:pt idx="0">
                  <c:v>Huawei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(HARQ)'!$F$3:$F$18</c:f>
              <c:numCache>
                <c:formatCode>0.00</c:formatCode>
                <c:ptCount val="16"/>
                <c:pt idx="0">
                  <c:v>11.16</c:v>
                </c:pt>
                <c:pt idx="1">
                  <c:v>14.8</c:v>
                </c:pt>
                <c:pt idx="2">
                  <c:v>20.98</c:v>
                </c:pt>
                <c:pt idx="3">
                  <c:v>27.8</c:v>
                </c:pt>
                <c:pt idx="4">
                  <c:v>34.799999999999997</c:v>
                </c:pt>
                <c:pt idx="5">
                  <c:v>43.51</c:v>
                </c:pt>
                <c:pt idx="6">
                  <c:v>51.5</c:v>
                </c:pt>
                <c:pt idx="7">
                  <c:v>60.98</c:v>
                </c:pt>
                <c:pt idx="8">
                  <c:v>70.02</c:v>
                </c:pt>
                <c:pt idx="9">
                  <c:v>78.67</c:v>
                </c:pt>
                <c:pt idx="10">
                  <c:v>88.24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E56-4EE4-A65F-3480A5AAF8D8}"/>
            </c:ext>
          </c:extLst>
        </c:ser>
        <c:ser>
          <c:idx val="7"/>
          <c:order val="5"/>
          <c:tx>
            <c:strRef>
              <c:f>'FR1 TDD 2x2 (HARQ)'!$G$2</c:f>
              <c:strCache>
                <c:ptCount val="1"/>
                <c:pt idx="0">
                  <c:v>MediaTek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(HARQ)'!$G$3:$G$18</c:f>
              <c:numCache>
                <c:formatCode>0.00</c:formatCode>
                <c:ptCount val="16"/>
                <c:pt idx="0">
                  <c:v>12.89</c:v>
                </c:pt>
                <c:pt idx="1">
                  <c:v>17.98</c:v>
                </c:pt>
                <c:pt idx="2">
                  <c:v>23.97</c:v>
                </c:pt>
                <c:pt idx="3">
                  <c:v>30.02</c:v>
                </c:pt>
                <c:pt idx="4">
                  <c:v>32.07</c:v>
                </c:pt>
                <c:pt idx="5">
                  <c:v>40.82</c:v>
                </c:pt>
                <c:pt idx="6">
                  <c:v>50.83</c:v>
                </c:pt>
                <c:pt idx="7">
                  <c:v>61.05</c:v>
                </c:pt>
                <c:pt idx="8">
                  <c:v>70.12</c:v>
                </c:pt>
                <c:pt idx="9">
                  <c:v>78.52</c:v>
                </c:pt>
                <c:pt idx="10">
                  <c:v>88.03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E56-4EE4-A65F-3480A5AAF8D8}"/>
            </c:ext>
          </c:extLst>
        </c:ser>
        <c:ser>
          <c:idx val="1"/>
          <c:order val="6"/>
          <c:tx>
            <c:strRef>
              <c:f>'FR1 TDD 2x2 (HARQ)'!$H$2</c:f>
              <c:strCache>
                <c:ptCount val="1"/>
                <c:pt idx="0">
                  <c:v>Nokia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(HARQ)'!$H$3:$H$18</c:f>
              <c:numCache>
                <c:formatCode>0.00</c:formatCode>
                <c:ptCount val="16"/>
                <c:pt idx="0">
                  <c:v>12.79</c:v>
                </c:pt>
                <c:pt idx="1">
                  <c:v>17.73</c:v>
                </c:pt>
                <c:pt idx="2">
                  <c:v>23.32</c:v>
                </c:pt>
                <c:pt idx="3">
                  <c:v>28.13</c:v>
                </c:pt>
                <c:pt idx="4">
                  <c:v>34.200000000000003</c:v>
                </c:pt>
                <c:pt idx="5">
                  <c:v>40.340000000000003</c:v>
                </c:pt>
                <c:pt idx="6">
                  <c:v>46.57</c:v>
                </c:pt>
                <c:pt idx="7">
                  <c:v>54.26</c:v>
                </c:pt>
                <c:pt idx="8">
                  <c:v>64.239999999999995</c:v>
                </c:pt>
                <c:pt idx="9">
                  <c:v>75.31</c:v>
                </c:pt>
                <c:pt idx="10">
                  <c:v>86.27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E56-4EE4-A65F-3480A5AAF8D8}"/>
            </c:ext>
          </c:extLst>
        </c:ser>
        <c:ser>
          <c:idx val="8"/>
          <c:order val="7"/>
          <c:tx>
            <c:strRef>
              <c:f>'FR1 TDD 2x2 (HARQ)'!$I$2</c:f>
              <c:strCache>
                <c:ptCount val="1"/>
                <c:pt idx="0">
                  <c:v>Samsung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'FR1 TDD 2x2 (HARQ)'!$A$3:$A$18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'FR1 TDD 2x2 (HARQ)'!$I$3:$I$18</c:f>
              <c:numCache>
                <c:formatCode>0.00</c:formatCode>
                <c:ptCount val="16"/>
                <c:pt idx="0">
                  <c:v>10.39</c:v>
                </c:pt>
                <c:pt idx="1">
                  <c:v>15.73</c:v>
                </c:pt>
                <c:pt idx="2">
                  <c:v>22.52</c:v>
                </c:pt>
                <c:pt idx="3">
                  <c:v>28.49</c:v>
                </c:pt>
                <c:pt idx="4">
                  <c:v>34.47</c:v>
                </c:pt>
                <c:pt idx="5">
                  <c:v>40.01</c:v>
                </c:pt>
                <c:pt idx="6">
                  <c:v>45.1</c:v>
                </c:pt>
                <c:pt idx="7">
                  <c:v>55.38</c:v>
                </c:pt>
                <c:pt idx="8">
                  <c:v>65.81</c:v>
                </c:pt>
                <c:pt idx="9">
                  <c:v>75.37</c:v>
                </c:pt>
                <c:pt idx="10">
                  <c:v>85.12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E56-4EE4-A65F-3480A5AAF8D8}"/>
            </c:ext>
          </c:extLst>
        </c:ser>
        <c:ser>
          <c:idx val="2"/>
          <c:order val="8"/>
          <c:tx>
            <c:strRef>
              <c:f>'FR1 TDD 2x2 (HARQ)'!$J$2</c:f>
              <c:strCache>
                <c:ptCount val="1"/>
                <c:pt idx="0">
                  <c:v>CMCC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'FR1 TDD 2x2 (HARQ)'!$J$3:$J$13</c:f>
              <c:numCache>
                <c:formatCode>0.00</c:formatCode>
                <c:ptCount val="11"/>
                <c:pt idx="0">
                  <c:v>8.2159999999999993</c:v>
                </c:pt>
                <c:pt idx="1">
                  <c:v>13.503</c:v>
                </c:pt>
                <c:pt idx="2">
                  <c:v>17.797999999999998</c:v>
                </c:pt>
                <c:pt idx="3">
                  <c:v>24.559000000000001</c:v>
                </c:pt>
                <c:pt idx="4">
                  <c:v>30.044</c:v>
                </c:pt>
                <c:pt idx="5">
                  <c:v>36.012999999999998</c:v>
                </c:pt>
                <c:pt idx="6">
                  <c:v>43.418999999999997</c:v>
                </c:pt>
                <c:pt idx="7">
                  <c:v>49.137999999999998</c:v>
                </c:pt>
                <c:pt idx="8">
                  <c:v>57.505000000000003</c:v>
                </c:pt>
                <c:pt idx="9">
                  <c:v>68.381</c:v>
                </c:pt>
                <c:pt idx="10">
                  <c:v>81.656999999999996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5E56-4EE4-A65F-3480A5AAF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7070848"/>
        <c:axId val="-2067072480"/>
      </c:lineChart>
      <c:catAx>
        <c:axId val="-2067070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72480"/>
        <c:crosses val="autoZero"/>
        <c:auto val="1"/>
        <c:lblAlgn val="ctr"/>
        <c:lblOffset val="100"/>
        <c:noMultiLvlLbl val="0"/>
      </c:catAx>
      <c:valAx>
        <c:axId val="-206707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206707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245839848218264E-2"/>
          <c:y val="0.85997009665260937"/>
          <c:w val="0.66560092451182962"/>
          <c:h val="0.12863335733822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</xdr:row>
      <xdr:rowOff>0</xdr:rowOff>
    </xdr:from>
    <xdr:to>
      <xdr:col>12</xdr:col>
      <xdr:colOff>0</xdr:colOff>
      <xdr:row>29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8B3CBF07-2256-4005-9BB0-1BA5856177F8}"/>
            </a:ext>
          </a:extLst>
        </xdr:cNvPr>
        <xdr:cNvSpPr txBox="1"/>
      </xdr:nvSpPr>
      <xdr:spPr>
        <a:xfrm>
          <a:off x="609599" y="182880"/>
          <a:ext cx="6705601" cy="52444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3GPP TSG-RAN WG4 Meeting RAN4 #107 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	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R4-2307339</a:t>
          </a:r>
          <a:endParaRPr lang="en-U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Incheon, KR, May 22 – May 26, 2023</a:t>
          </a:r>
        </a:p>
        <a:p>
          <a:endParaRPr lang="en-GB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Agenda Item:	    8.19.2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Source: 	    Apple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Title: 	    Summary of simulation results for physical layer throughput requirements</a:t>
          </a: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Document for:      Information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Introduction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contribution is summarized simulation results for NR UE UE absolute physical layer throughput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requirements with link adaptation. 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Simulation assumptions are based on [1][2].  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Reference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hangingPunct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</a:t>
          </a:r>
          <a:r>
            <a:rPr lang="en-GB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 </a:t>
          </a:r>
          <a:r>
            <a:rPr lang="en-GB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R4-2302930</a:t>
          </a:r>
          <a:r>
            <a:rPr lang="en-GB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"</a:t>
          </a:r>
          <a:r>
            <a:rPr lang="en-GB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WF on</a:t>
          </a:r>
          <a:r>
            <a:rPr lang="en-GB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absolute physical layer through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put 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requirements"</a:t>
          </a:r>
          <a:r>
            <a:rPr lang="en-GB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en-GB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Intel, RAN4 #106, Feb 2023.</a:t>
          </a:r>
        </a:p>
        <a:p>
          <a:pPr marL="0" marR="0" lvl="0" indent="0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[2]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R4-2305915, “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WF on absolute physical layer throughput requirement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Intel.,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RAN4#106bis-e.</a:t>
          </a:r>
          <a:endParaRPr lang="en-GB" sz="11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[3] R4-2304257, "Summary of simulation results for NR UE absolute physical layer throughput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requirements with link adaptation", Intel, RAN4#106bis-e.</a:t>
          </a:r>
        </a:p>
        <a:p>
          <a:pPr marL="0" marR="0" lvl="0" indent="0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hangingPunct="0"/>
          <a:endParaRPr lang="en-GB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26892</xdr:colOff>
      <xdr:row>0</xdr:row>
      <xdr:rowOff>116541</xdr:rowOff>
    </xdr:from>
    <xdr:to>
      <xdr:col>20</xdr:col>
      <xdr:colOff>591670</xdr:colOff>
      <xdr:row>18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583D8023-0570-42BA-82EF-0712BDAA2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43</xdr:row>
      <xdr:rowOff>0</xdr:rowOff>
    </xdr:from>
    <xdr:to>
      <xdr:col>20</xdr:col>
      <xdr:colOff>421343</xdr:colOff>
      <xdr:row>59</xdr:row>
      <xdr:rowOff>138674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52BAB71E-B8D6-42E2-B609-345123D51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62</xdr:row>
      <xdr:rowOff>0</xdr:rowOff>
    </xdr:from>
    <xdr:to>
      <xdr:col>20</xdr:col>
      <xdr:colOff>421343</xdr:colOff>
      <xdr:row>79</xdr:row>
      <xdr:rowOff>66956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885804F7-1418-40C0-8D11-6B14E62B6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82</xdr:row>
      <xdr:rowOff>0</xdr:rowOff>
    </xdr:from>
    <xdr:to>
      <xdr:col>20</xdr:col>
      <xdr:colOff>421343</xdr:colOff>
      <xdr:row>99</xdr:row>
      <xdr:rowOff>66956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B89325C2-02D1-4B00-B5DA-2CBAE6035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17928</xdr:colOff>
      <xdr:row>0</xdr:row>
      <xdr:rowOff>53788</xdr:rowOff>
    </xdr:from>
    <xdr:to>
      <xdr:col>20</xdr:col>
      <xdr:colOff>627528</xdr:colOff>
      <xdr:row>17</xdr:row>
      <xdr:rowOff>120744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DD2A8164-955B-46F2-B9D9-96D6CBBFD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43</xdr:row>
      <xdr:rowOff>0</xdr:rowOff>
    </xdr:from>
    <xdr:to>
      <xdr:col>20</xdr:col>
      <xdr:colOff>421343</xdr:colOff>
      <xdr:row>59</xdr:row>
      <xdr:rowOff>138674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E7E311D3-FAAE-41F4-A1FD-4E47395B5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53787</xdr:colOff>
      <xdr:row>62</xdr:row>
      <xdr:rowOff>17928</xdr:rowOff>
    </xdr:from>
    <xdr:to>
      <xdr:col>20</xdr:col>
      <xdr:colOff>475130</xdr:colOff>
      <xdr:row>79</xdr:row>
      <xdr:rowOff>84884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683D35BC-1AD9-42D4-8992-42A87D47F2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35859</xdr:colOff>
      <xdr:row>82</xdr:row>
      <xdr:rowOff>0</xdr:rowOff>
    </xdr:from>
    <xdr:to>
      <xdr:col>20</xdr:col>
      <xdr:colOff>457202</xdr:colOff>
      <xdr:row>99</xdr:row>
      <xdr:rowOff>66956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928E7B07-3B9E-408B-A86B-D218E4CCB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26894</xdr:colOff>
      <xdr:row>0</xdr:row>
      <xdr:rowOff>166128</xdr:rowOff>
    </xdr:from>
    <xdr:to>
      <xdr:col>21</xdr:col>
      <xdr:colOff>448237</xdr:colOff>
      <xdr:row>18</xdr:row>
      <xdr:rowOff>53790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F6AE3946-2640-452A-BDE9-1657C9001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17930</xdr:colOff>
      <xdr:row>62</xdr:row>
      <xdr:rowOff>17930</xdr:rowOff>
    </xdr:from>
    <xdr:to>
      <xdr:col>21</xdr:col>
      <xdr:colOff>439273</xdr:colOff>
      <xdr:row>79</xdr:row>
      <xdr:rowOff>84886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8838D0C1-2701-4C5D-A1A4-D0B3960DD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35858</xdr:colOff>
      <xdr:row>81</xdr:row>
      <xdr:rowOff>179293</xdr:rowOff>
    </xdr:from>
    <xdr:to>
      <xdr:col>21</xdr:col>
      <xdr:colOff>457201</xdr:colOff>
      <xdr:row>99</xdr:row>
      <xdr:rowOff>66955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A9EFE13C-F5BC-43D6-8C2F-7595773F42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62753</xdr:colOff>
      <xdr:row>42</xdr:row>
      <xdr:rowOff>143435</xdr:rowOff>
    </xdr:from>
    <xdr:to>
      <xdr:col>21</xdr:col>
      <xdr:colOff>484096</xdr:colOff>
      <xdr:row>59</xdr:row>
      <xdr:rowOff>102815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F6987055-14B2-4570-BFCE-4A44BE141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582705</xdr:colOff>
      <xdr:row>0</xdr:row>
      <xdr:rowOff>107577</xdr:rowOff>
    </xdr:from>
    <xdr:to>
      <xdr:col>21</xdr:col>
      <xdr:colOff>394448</xdr:colOff>
      <xdr:row>17</xdr:row>
      <xdr:rowOff>174533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729F650F-A2D7-4785-ABE7-F4A8AA2F8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591671</xdr:colOff>
      <xdr:row>61</xdr:row>
      <xdr:rowOff>152401</xdr:rowOff>
    </xdr:from>
    <xdr:to>
      <xdr:col>21</xdr:col>
      <xdr:colOff>403414</xdr:colOff>
      <xdr:row>79</xdr:row>
      <xdr:rowOff>40063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6B02AC78-620F-4DA1-91DD-2F8A458BE6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600635</xdr:colOff>
      <xdr:row>41</xdr:row>
      <xdr:rowOff>134470</xdr:rowOff>
    </xdr:from>
    <xdr:to>
      <xdr:col>21</xdr:col>
      <xdr:colOff>412378</xdr:colOff>
      <xdr:row>58</xdr:row>
      <xdr:rowOff>93850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94A4807A-F14E-49E9-91B8-4624BD3EA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600635</xdr:colOff>
      <xdr:row>82</xdr:row>
      <xdr:rowOff>17929</xdr:rowOff>
    </xdr:from>
    <xdr:to>
      <xdr:col>21</xdr:col>
      <xdr:colOff>412378</xdr:colOff>
      <xdr:row>99</xdr:row>
      <xdr:rowOff>84885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450D04CF-FCCF-462A-82B7-A24137648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17929</xdr:colOff>
      <xdr:row>0</xdr:row>
      <xdr:rowOff>107577</xdr:rowOff>
    </xdr:from>
    <xdr:to>
      <xdr:col>21</xdr:col>
      <xdr:colOff>439272</xdr:colOff>
      <xdr:row>17</xdr:row>
      <xdr:rowOff>174533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7F8307ED-D0FF-438E-8CC1-FF49874E5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43</xdr:row>
      <xdr:rowOff>0</xdr:rowOff>
    </xdr:from>
    <xdr:to>
      <xdr:col>21</xdr:col>
      <xdr:colOff>421343</xdr:colOff>
      <xdr:row>59</xdr:row>
      <xdr:rowOff>138674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591F87F3-F934-4F13-B0BD-B4FE98D67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63</xdr:row>
      <xdr:rowOff>0</xdr:rowOff>
    </xdr:from>
    <xdr:to>
      <xdr:col>21</xdr:col>
      <xdr:colOff>421343</xdr:colOff>
      <xdr:row>80</xdr:row>
      <xdr:rowOff>66956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1A31ECBE-80C9-4300-899A-FD9A221FF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83</xdr:row>
      <xdr:rowOff>0</xdr:rowOff>
    </xdr:from>
    <xdr:to>
      <xdr:col>21</xdr:col>
      <xdr:colOff>421343</xdr:colOff>
      <xdr:row>100</xdr:row>
      <xdr:rowOff>66956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A46BFA01-0623-45D2-8D46-239E589DB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26892</xdr:colOff>
      <xdr:row>0</xdr:row>
      <xdr:rowOff>116541</xdr:rowOff>
    </xdr:from>
    <xdr:to>
      <xdr:col>21</xdr:col>
      <xdr:colOff>591670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D8FE7E77-85A5-4EC9-A9B9-61A7CECCB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43</xdr:row>
      <xdr:rowOff>0</xdr:rowOff>
    </xdr:from>
    <xdr:to>
      <xdr:col>21</xdr:col>
      <xdr:colOff>421343</xdr:colOff>
      <xdr:row>59</xdr:row>
      <xdr:rowOff>138674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5984DA7-F89E-48F4-85D4-B5B8E5CBA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62</xdr:row>
      <xdr:rowOff>0</xdr:rowOff>
    </xdr:from>
    <xdr:to>
      <xdr:col>21</xdr:col>
      <xdr:colOff>421343</xdr:colOff>
      <xdr:row>79</xdr:row>
      <xdr:rowOff>66956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EA345126-BA45-46F9-BE6A-F3053DF5B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82</xdr:row>
      <xdr:rowOff>0</xdr:rowOff>
    </xdr:from>
    <xdr:to>
      <xdr:col>21</xdr:col>
      <xdr:colOff>421343</xdr:colOff>
      <xdr:row>99</xdr:row>
      <xdr:rowOff>66956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82032DDE-1245-4738-9E23-B7ED8F30CA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17928</xdr:colOff>
      <xdr:row>0</xdr:row>
      <xdr:rowOff>53788</xdr:rowOff>
    </xdr:from>
    <xdr:to>
      <xdr:col>20</xdr:col>
      <xdr:colOff>627528</xdr:colOff>
      <xdr:row>17</xdr:row>
      <xdr:rowOff>120744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D0ABD27D-18A0-47DD-9C1F-75B815E6A9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43</xdr:row>
      <xdr:rowOff>0</xdr:rowOff>
    </xdr:from>
    <xdr:to>
      <xdr:col>20</xdr:col>
      <xdr:colOff>421343</xdr:colOff>
      <xdr:row>59</xdr:row>
      <xdr:rowOff>138674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7AA526C5-68DA-47ED-BD56-6BEA6E0B2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53787</xdr:colOff>
      <xdr:row>62</xdr:row>
      <xdr:rowOff>17928</xdr:rowOff>
    </xdr:from>
    <xdr:to>
      <xdr:col>20</xdr:col>
      <xdr:colOff>475130</xdr:colOff>
      <xdr:row>79</xdr:row>
      <xdr:rowOff>84884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7052DC33-69F3-41A2-9216-02F243628F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35859</xdr:colOff>
      <xdr:row>82</xdr:row>
      <xdr:rowOff>0</xdr:rowOff>
    </xdr:from>
    <xdr:to>
      <xdr:col>20</xdr:col>
      <xdr:colOff>457202</xdr:colOff>
      <xdr:row>99</xdr:row>
      <xdr:rowOff>66956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DC797F2C-EFA1-4581-8859-A4BE51923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26894</xdr:colOff>
      <xdr:row>0</xdr:row>
      <xdr:rowOff>166128</xdr:rowOff>
    </xdr:from>
    <xdr:to>
      <xdr:col>20</xdr:col>
      <xdr:colOff>448237</xdr:colOff>
      <xdr:row>18</xdr:row>
      <xdr:rowOff>53790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471B5BB1-FED7-4652-8725-E52DB1468E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17930</xdr:colOff>
      <xdr:row>62</xdr:row>
      <xdr:rowOff>17930</xdr:rowOff>
    </xdr:from>
    <xdr:to>
      <xdr:col>20</xdr:col>
      <xdr:colOff>439273</xdr:colOff>
      <xdr:row>79</xdr:row>
      <xdr:rowOff>84886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F1B8EA5D-6E63-4199-ABA3-51127CDE0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35858</xdr:colOff>
      <xdr:row>81</xdr:row>
      <xdr:rowOff>179293</xdr:rowOff>
    </xdr:from>
    <xdr:to>
      <xdr:col>20</xdr:col>
      <xdr:colOff>457201</xdr:colOff>
      <xdr:row>99</xdr:row>
      <xdr:rowOff>66955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71113E5D-D0B7-4B76-BEFF-7DA527180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62753</xdr:colOff>
      <xdr:row>42</xdr:row>
      <xdr:rowOff>143435</xdr:rowOff>
    </xdr:from>
    <xdr:to>
      <xdr:col>20</xdr:col>
      <xdr:colOff>484096</xdr:colOff>
      <xdr:row>59</xdr:row>
      <xdr:rowOff>102815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28D6FB17-75DC-444E-92D5-8218625AB0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285049</xdr:colOff>
      <xdr:row>0</xdr:row>
      <xdr:rowOff>155202</xdr:rowOff>
    </xdr:from>
    <xdr:to>
      <xdr:col>20</xdr:col>
      <xdr:colOff>704011</xdr:colOff>
      <xdr:row>18</xdr:row>
      <xdr:rowOff>31658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83B6C961-24E9-4D50-8103-59E050F31D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591671</xdr:colOff>
      <xdr:row>61</xdr:row>
      <xdr:rowOff>152401</xdr:rowOff>
    </xdr:from>
    <xdr:to>
      <xdr:col>20</xdr:col>
      <xdr:colOff>403414</xdr:colOff>
      <xdr:row>79</xdr:row>
      <xdr:rowOff>40063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B563C611-DD86-428A-95F2-83B1FB5D2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600635</xdr:colOff>
      <xdr:row>82</xdr:row>
      <xdr:rowOff>17929</xdr:rowOff>
    </xdr:from>
    <xdr:to>
      <xdr:col>20</xdr:col>
      <xdr:colOff>412378</xdr:colOff>
      <xdr:row>99</xdr:row>
      <xdr:rowOff>84885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7D95D53D-74D1-42F1-A2BC-A6F7B0106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59532</xdr:colOff>
      <xdr:row>42</xdr:row>
      <xdr:rowOff>35719</xdr:rowOff>
    </xdr:from>
    <xdr:to>
      <xdr:col>20</xdr:col>
      <xdr:colOff>500486</xdr:colOff>
      <xdr:row>58</xdr:row>
      <xdr:rowOff>185599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407416B-E519-4CAB-92B6-ECAC29FC1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17929</xdr:colOff>
      <xdr:row>0</xdr:row>
      <xdr:rowOff>107577</xdr:rowOff>
    </xdr:from>
    <xdr:to>
      <xdr:col>20</xdr:col>
      <xdr:colOff>439272</xdr:colOff>
      <xdr:row>17</xdr:row>
      <xdr:rowOff>174533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8978904B-58E6-4E8A-9BC2-8B1DFBBED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43</xdr:row>
      <xdr:rowOff>0</xdr:rowOff>
    </xdr:from>
    <xdr:to>
      <xdr:col>20</xdr:col>
      <xdr:colOff>421343</xdr:colOff>
      <xdr:row>59</xdr:row>
      <xdr:rowOff>138674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3156CE42-1E57-4D46-97FE-BE9D333FBE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63</xdr:row>
      <xdr:rowOff>0</xdr:rowOff>
    </xdr:from>
    <xdr:to>
      <xdr:col>20</xdr:col>
      <xdr:colOff>421343</xdr:colOff>
      <xdr:row>80</xdr:row>
      <xdr:rowOff>66956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FC256CF1-29A5-4E18-BD45-73B5CBEE6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83</xdr:row>
      <xdr:rowOff>0</xdr:rowOff>
    </xdr:from>
    <xdr:to>
      <xdr:col>20</xdr:col>
      <xdr:colOff>421343</xdr:colOff>
      <xdr:row>100</xdr:row>
      <xdr:rowOff>66956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xmlns="" id="{343A95DC-A032-4DE3-8F42-E890AE624D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6" sqref="P16"/>
    </sheetView>
  </sheetViews>
  <sheetFormatPr defaultColWidth="8.875" defaultRowHeight="14.25"/>
  <sheetData/>
  <phoneticPr fontId="1" type="noConversion"/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zoomScale="85" zoomScaleNormal="85" workbookViewId="0">
      <selection activeCell="G29" sqref="G29"/>
    </sheetView>
  </sheetViews>
  <sheetFormatPr defaultColWidth="8.875" defaultRowHeight="14.25"/>
  <cols>
    <col min="1" max="23" width="10.625" customWidth="1"/>
  </cols>
  <sheetData>
    <row r="1" spans="1:12">
      <c r="A1" s="1"/>
      <c r="B1" s="60" t="s">
        <v>9</v>
      </c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>
      <c r="A2" s="1" t="s">
        <v>1</v>
      </c>
      <c r="B2" s="1" t="s">
        <v>5</v>
      </c>
      <c r="C2" s="1" t="s">
        <v>6</v>
      </c>
      <c r="D2" s="1" t="s">
        <v>7</v>
      </c>
      <c r="E2" s="1" t="s">
        <v>0</v>
      </c>
      <c r="F2" s="1" t="s">
        <v>14</v>
      </c>
      <c r="G2" s="1" t="s">
        <v>15</v>
      </c>
      <c r="H2" s="1" t="s">
        <v>18</v>
      </c>
      <c r="I2" s="1" t="s">
        <v>19</v>
      </c>
      <c r="J2" s="1" t="s">
        <v>20</v>
      </c>
      <c r="K2" s="1" t="s">
        <v>2</v>
      </c>
      <c r="L2" s="1" t="s">
        <v>3</v>
      </c>
    </row>
    <row r="3" spans="1:12">
      <c r="A3" s="1">
        <v>0</v>
      </c>
      <c r="B3" s="5">
        <v>5.74</v>
      </c>
      <c r="C3" s="5">
        <v>5.07</v>
      </c>
      <c r="D3" s="5">
        <v>5.2</v>
      </c>
      <c r="E3" s="5">
        <v>5.9965999999999999</v>
      </c>
      <c r="F3" s="7">
        <v>5.27</v>
      </c>
      <c r="G3" s="7">
        <v>5.34</v>
      </c>
      <c r="H3" s="7">
        <v>6.18</v>
      </c>
      <c r="I3" s="7">
        <v>6.02</v>
      </c>
      <c r="J3" s="7">
        <v>5.2709999999999999</v>
      </c>
      <c r="K3" s="3">
        <f>AVERAGE(B3:J3)</f>
        <v>5.5652888888888903</v>
      </c>
      <c r="L3" s="4">
        <f>(MAX(B3:J3)-MIN(B3:J3))/K3</f>
        <v>0.19945056261429958</v>
      </c>
    </row>
    <row r="4" spans="1:12">
      <c r="A4" s="1">
        <v>2</v>
      </c>
      <c r="B4" s="5">
        <v>7.63</v>
      </c>
      <c r="C4" s="5">
        <v>7.34</v>
      </c>
      <c r="D4" s="5">
        <v>7.4</v>
      </c>
      <c r="E4" s="5">
        <v>7.8916000000000004</v>
      </c>
      <c r="F4" s="7">
        <v>7.73</v>
      </c>
      <c r="G4" s="7">
        <v>7.99</v>
      </c>
      <c r="H4" s="7">
        <v>8.1199999999999992</v>
      </c>
      <c r="I4" s="7">
        <v>7.51</v>
      </c>
      <c r="J4" s="7">
        <v>7.5869999999999997</v>
      </c>
      <c r="K4" s="3">
        <f t="shared" ref="K4:K18" si="0">AVERAGE(B4:J4)</f>
        <v>7.6887333333333334</v>
      </c>
      <c r="L4" s="4">
        <f t="shared" ref="L4:L18" si="1">(MAX(B4:J4)-MIN(B4:J4))/K4</f>
        <v>0.10144713910397023</v>
      </c>
    </row>
    <row r="5" spans="1:12">
      <c r="A5" s="1">
        <v>4</v>
      </c>
      <c r="B5" s="5">
        <v>10.07</v>
      </c>
      <c r="C5" s="5">
        <v>8.7100000000000009</v>
      </c>
      <c r="D5" s="5">
        <v>10.4</v>
      </c>
      <c r="E5" s="5">
        <v>9.327</v>
      </c>
      <c r="F5" s="7">
        <v>10.210000000000001</v>
      </c>
      <c r="G5" s="7">
        <v>11.3</v>
      </c>
      <c r="H5" s="7">
        <v>10.220000000000001</v>
      </c>
      <c r="I5" s="7">
        <v>10.4</v>
      </c>
      <c r="J5" s="7">
        <v>9.6769999999999996</v>
      </c>
      <c r="K5" s="3">
        <f t="shared" si="0"/>
        <v>10.034888888888888</v>
      </c>
      <c r="L5" s="4">
        <f t="shared" si="1"/>
        <v>0.25809951945434817</v>
      </c>
    </row>
    <row r="6" spans="1:12">
      <c r="A6" s="1">
        <v>6</v>
      </c>
      <c r="B6" s="5">
        <v>13.21</v>
      </c>
      <c r="C6" s="5">
        <v>11.93</v>
      </c>
      <c r="D6" s="5">
        <v>13.6</v>
      </c>
      <c r="E6" s="5">
        <v>10.6654</v>
      </c>
      <c r="F6" s="7">
        <v>14.72</v>
      </c>
      <c r="G6" s="7">
        <v>15</v>
      </c>
      <c r="H6" s="7">
        <v>13.74</v>
      </c>
      <c r="I6" s="7">
        <v>13.1</v>
      </c>
      <c r="J6" s="7">
        <v>12.984</v>
      </c>
      <c r="K6" s="3">
        <f t="shared" si="0"/>
        <v>13.216599999999998</v>
      </c>
      <c r="L6" s="4">
        <f t="shared" si="1"/>
        <v>0.32796634535357055</v>
      </c>
    </row>
    <row r="7" spans="1:12">
      <c r="A7" s="1">
        <v>8</v>
      </c>
      <c r="B7" s="5">
        <v>16.440000000000001</v>
      </c>
      <c r="C7" s="5">
        <v>15.9</v>
      </c>
      <c r="D7" s="5">
        <v>17.7</v>
      </c>
      <c r="E7" s="5">
        <v>13.0983</v>
      </c>
      <c r="F7" s="7">
        <v>18.98</v>
      </c>
      <c r="G7" s="7">
        <v>18.78</v>
      </c>
      <c r="H7" s="7">
        <v>17.190000000000001</v>
      </c>
      <c r="I7" s="7">
        <v>16.93</v>
      </c>
      <c r="J7" s="7">
        <v>16.931000000000001</v>
      </c>
      <c r="K7" s="3">
        <f t="shared" si="0"/>
        <v>16.883255555555557</v>
      </c>
      <c r="L7" s="4">
        <f t="shared" si="1"/>
        <v>0.34837475394753381</v>
      </c>
    </row>
    <row r="8" spans="1:12">
      <c r="A8" s="1">
        <v>10</v>
      </c>
      <c r="B8" s="5">
        <v>20.329999999999998</v>
      </c>
      <c r="C8" s="5">
        <v>20.64</v>
      </c>
      <c r="D8" s="5">
        <v>21</v>
      </c>
      <c r="E8" s="5">
        <v>16.8278</v>
      </c>
      <c r="F8" s="7">
        <v>23.07</v>
      </c>
      <c r="G8" s="7">
        <v>22.19</v>
      </c>
      <c r="H8" s="7">
        <v>20.7</v>
      </c>
      <c r="I8" s="7">
        <v>21.09</v>
      </c>
      <c r="J8" s="7">
        <v>20.245999999999999</v>
      </c>
      <c r="K8" s="3">
        <f t="shared" si="0"/>
        <v>20.677088888888889</v>
      </c>
      <c r="L8" s="4">
        <f t="shared" si="1"/>
        <v>0.30188969218748829</v>
      </c>
    </row>
    <row r="9" spans="1:12">
      <c r="A9" s="1">
        <v>12</v>
      </c>
      <c r="B9" s="5">
        <v>23.75</v>
      </c>
      <c r="C9" s="5">
        <v>24.42</v>
      </c>
      <c r="D9" s="5">
        <v>24.4</v>
      </c>
      <c r="E9" s="5">
        <v>21.341999999999999</v>
      </c>
      <c r="F9" s="7">
        <v>26.78</v>
      </c>
      <c r="G9" s="7">
        <v>26.88</v>
      </c>
      <c r="H9" s="7">
        <v>24.56</v>
      </c>
      <c r="I9" s="7">
        <v>25.48</v>
      </c>
      <c r="J9" s="7">
        <v>25.271000000000001</v>
      </c>
      <c r="K9" s="3">
        <f t="shared" si="0"/>
        <v>24.764777777777777</v>
      </c>
      <c r="L9" s="4">
        <f t="shared" si="1"/>
        <v>0.22362405387580034</v>
      </c>
    </row>
    <row r="10" spans="1:12">
      <c r="A10" s="1">
        <v>14</v>
      </c>
      <c r="B10" s="5">
        <v>28.12</v>
      </c>
      <c r="C10" s="5">
        <v>28.14</v>
      </c>
      <c r="D10" s="5">
        <v>28.5</v>
      </c>
      <c r="E10" s="5">
        <v>25.940999999999999</v>
      </c>
      <c r="F10" s="7">
        <v>30.18</v>
      </c>
      <c r="G10" s="7">
        <v>31.37</v>
      </c>
      <c r="H10" s="7">
        <v>28.2</v>
      </c>
      <c r="I10" s="7">
        <v>27.84</v>
      </c>
      <c r="J10" s="7">
        <v>30.623000000000001</v>
      </c>
      <c r="K10" s="3">
        <f t="shared" si="0"/>
        <v>28.768222222222221</v>
      </c>
      <c r="L10" s="4">
        <f t="shared" si="1"/>
        <v>0.18871517183311842</v>
      </c>
    </row>
    <row r="11" spans="1:12">
      <c r="A11" s="1">
        <v>16</v>
      </c>
      <c r="B11" s="5">
        <v>31.54</v>
      </c>
      <c r="C11" s="5">
        <v>32.96</v>
      </c>
      <c r="D11" s="5">
        <v>31.8</v>
      </c>
      <c r="E11" s="5">
        <v>30.755600000000001</v>
      </c>
      <c r="F11" s="7">
        <v>35.200000000000003</v>
      </c>
      <c r="G11" s="7">
        <v>35.42</v>
      </c>
      <c r="H11" s="7">
        <v>32.11</v>
      </c>
      <c r="I11" s="7">
        <v>32.21</v>
      </c>
      <c r="J11" s="7">
        <v>36.258000000000003</v>
      </c>
      <c r="K11" s="3">
        <f t="shared" si="0"/>
        <v>33.139288888888892</v>
      </c>
      <c r="L11" s="4">
        <f t="shared" si="1"/>
        <v>0.16603856583793125</v>
      </c>
    </row>
    <row r="12" spans="1:12">
      <c r="A12" s="1">
        <v>18</v>
      </c>
      <c r="B12" s="5">
        <v>34.58</v>
      </c>
      <c r="C12" s="5">
        <v>38.21</v>
      </c>
      <c r="D12" s="5">
        <v>35.9</v>
      </c>
      <c r="E12" s="5">
        <v>35.559100000000001</v>
      </c>
      <c r="F12" s="7">
        <v>40.24</v>
      </c>
      <c r="G12" s="7">
        <v>39.9</v>
      </c>
      <c r="H12" s="7">
        <v>34.65</v>
      </c>
      <c r="I12" s="7">
        <v>36.799999999999997</v>
      </c>
      <c r="J12" s="7">
        <v>42.209000000000003</v>
      </c>
      <c r="K12" s="3">
        <f t="shared" si="0"/>
        <v>37.560900000000004</v>
      </c>
      <c r="L12" s="4">
        <f t="shared" si="1"/>
        <v>0.20311014911783276</v>
      </c>
    </row>
    <row r="13" spans="1:12">
      <c r="A13" s="1">
        <v>20</v>
      </c>
      <c r="B13" s="5">
        <v>37.619999999999997</v>
      </c>
      <c r="C13" s="5">
        <v>42.03</v>
      </c>
      <c r="D13" s="5">
        <v>41</v>
      </c>
      <c r="E13" s="5">
        <v>40.217799999999997</v>
      </c>
      <c r="F13" s="7">
        <v>42.81</v>
      </c>
      <c r="G13" s="7">
        <v>44.86</v>
      </c>
      <c r="H13" s="7">
        <v>35.99</v>
      </c>
      <c r="I13" s="7">
        <v>39.22</v>
      </c>
      <c r="J13" s="7">
        <v>47.061999999999998</v>
      </c>
      <c r="K13" s="3">
        <f t="shared" si="0"/>
        <v>41.20108888888889</v>
      </c>
      <c r="L13" s="4">
        <f t="shared" si="1"/>
        <v>0.26873076170047272</v>
      </c>
    </row>
    <row r="14" spans="1:12">
      <c r="A14" s="1">
        <v>22</v>
      </c>
      <c r="B14" s="7"/>
      <c r="C14" s="5"/>
      <c r="D14" s="7"/>
      <c r="E14" s="5"/>
      <c r="F14" s="7"/>
      <c r="G14" s="7"/>
      <c r="H14" s="7"/>
      <c r="I14" s="7"/>
      <c r="J14" s="7"/>
      <c r="K14" s="3" t="e">
        <f t="shared" si="0"/>
        <v>#DIV/0!</v>
      </c>
      <c r="L14" s="4" t="e">
        <f t="shared" si="1"/>
        <v>#DIV/0!</v>
      </c>
    </row>
    <row r="15" spans="1:12">
      <c r="A15" s="1">
        <v>24</v>
      </c>
      <c r="B15" s="7"/>
      <c r="C15" s="5"/>
      <c r="D15" s="7"/>
      <c r="E15" s="5"/>
      <c r="F15" s="7"/>
      <c r="G15" s="7"/>
      <c r="H15" s="7"/>
      <c r="I15" s="7"/>
      <c r="J15" s="7"/>
      <c r="K15" s="3" t="e">
        <f t="shared" si="0"/>
        <v>#DIV/0!</v>
      </c>
      <c r="L15" s="4" t="e">
        <f t="shared" si="1"/>
        <v>#DIV/0!</v>
      </c>
    </row>
    <row r="16" spans="1:12">
      <c r="A16" s="1">
        <v>26</v>
      </c>
      <c r="B16" s="7"/>
      <c r="C16" s="7"/>
      <c r="D16" s="7"/>
      <c r="E16" s="7"/>
      <c r="F16" s="7"/>
      <c r="G16" s="7"/>
      <c r="H16" s="7"/>
      <c r="I16" s="7"/>
      <c r="J16" s="7"/>
      <c r="K16" s="3" t="e">
        <f t="shared" si="0"/>
        <v>#DIV/0!</v>
      </c>
      <c r="L16" s="4" t="e">
        <f t="shared" si="1"/>
        <v>#DIV/0!</v>
      </c>
    </row>
    <row r="17" spans="1:12">
      <c r="A17" s="1">
        <v>28</v>
      </c>
      <c r="B17" s="7"/>
      <c r="C17" s="7"/>
      <c r="D17" s="7"/>
      <c r="E17" s="7"/>
      <c r="F17" s="7"/>
      <c r="G17" s="7"/>
      <c r="H17" s="7"/>
      <c r="I17" s="7"/>
      <c r="J17" s="7"/>
      <c r="K17" s="3" t="e">
        <f t="shared" si="0"/>
        <v>#DIV/0!</v>
      </c>
      <c r="L17" s="4" t="e">
        <f t="shared" si="1"/>
        <v>#DIV/0!</v>
      </c>
    </row>
    <row r="18" spans="1:12">
      <c r="A18" s="1">
        <v>30</v>
      </c>
      <c r="B18" s="7"/>
      <c r="C18" s="7"/>
      <c r="D18" s="7"/>
      <c r="E18" s="7"/>
      <c r="F18" s="7"/>
      <c r="G18" s="7"/>
      <c r="H18" s="7"/>
      <c r="I18" s="7"/>
      <c r="J18" s="7"/>
      <c r="K18" s="3" t="e">
        <f t="shared" si="0"/>
        <v>#DIV/0!</v>
      </c>
      <c r="L18" s="4" t="e">
        <f t="shared" si="1"/>
        <v>#DIV/0!</v>
      </c>
    </row>
    <row r="20" spans="1:12">
      <c r="A20" t="s">
        <v>4</v>
      </c>
      <c r="C20">
        <v>64.540000000000006</v>
      </c>
    </row>
    <row r="22" spans="1:12">
      <c r="A22" s="1"/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7"/>
      <c r="L22" s="58"/>
    </row>
    <row r="23" spans="1:12">
      <c r="A23" s="1" t="s">
        <v>8</v>
      </c>
      <c r="B23" s="1" t="s">
        <v>5</v>
      </c>
      <c r="C23" s="1" t="s">
        <v>6</v>
      </c>
      <c r="D23" s="1" t="s">
        <v>7</v>
      </c>
      <c r="E23" s="1" t="s">
        <v>0</v>
      </c>
      <c r="F23" s="1" t="s">
        <v>14</v>
      </c>
      <c r="G23" s="1" t="s">
        <v>15</v>
      </c>
      <c r="H23" s="1" t="s">
        <v>18</v>
      </c>
      <c r="I23" s="1" t="s">
        <v>19</v>
      </c>
      <c r="J23" s="1" t="s">
        <v>20</v>
      </c>
      <c r="K23" s="1" t="s">
        <v>16</v>
      </c>
      <c r="L23" s="1" t="s">
        <v>3</v>
      </c>
    </row>
    <row r="24" spans="1:12">
      <c r="A24" s="11">
        <v>0.1</v>
      </c>
      <c r="B24" s="3">
        <f t="shared" ref="B24:J35" ca="1" si="2">IFERROR(FORECAST($C$20*$A24, OFFSET($A$2,MATCH($C$20*$A24,B$3:B$18,1),0,2,1),OFFSET(B$2,MATCH($C$20*$A24,B$3:B$18,1),0,2,1)),"")</f>
        <v>0.75555555555555642</v>
      </c>
      <c r="C24" s="3">
        <f t="shared" ca="1" si="2"/>
        <v>1.2193832599118943</v>
      </c>
      <c r="D24" s="3">
        <f t="shared" ca="1" si="2"/>
        <v>1.1400000000000006</v>
      </c>
      <c r="E24" s="3">
        <f t="shared" ca="1" si="2"/>
        <v>0.48274406332453879</v>
      </c>
      <c r="F24" s="3">
        <f t="shared" ca="1" si="2"/>
        <v>0.96260162601626043</v>
      </c>
      <c r="G24" s="3">
        <f t="shared" ca="1" si="2"/>
        <v>0.8407547169811318</v>
      </c>
      <c r="H24" s="3">
        <f t="shared" ca="1" si="2"/>
        <v>0.28247422680412448</v>
      </c>
      <c r="I24" s="3">
        <f t="shared" ca="1" si="2"/>
        <v>0.58255033557047042</v>
      </c>
      <c r="J24" s="3">
        <f t="shared" ca="1" si="2"/>
        <v>1.0215889464594126</v>
      </c>
      <c r="K24" s="3">
        <f ca="1">AVERAGE(B24:J24)</f>
        <v>0.80973919229148772</v>
      </c>
      <c r="L24" s="12">
        <f ca="1">MAX(B24:J24)-MIN(B24:J24)</f>
        <v>0.93690903310776985</v>
      </c>
    </row>
    <row r="25" spans="1:12">
      <c r="A25" s="11">
        <v>0.15</v>
      </c>
      <c r="B25" s="3">
        <f t="shared" ca="1" si="2"/>
        <v>3.6811475409836074</v>
      </c>
      <c r="C25" s="3">
        <f t="shared" ca="1" si="2"/>
        <v>4.6031055900621123</v>
      </c>
      <c r="D25" s="3">
        <f t="shared" ca="1" si="2"/>
        <v>3.5206666666666671</v>
      </c>
      <c r="E25" s="3">
        <f t="shared" ca="1" si="2"/>
        <v>4.5289898386132705</v>
      </c>
      <c r="F25" s="3">
        <f t="shared" ca="1" si="2"/>
        <v>3.5733870967741943</v>
      </c>
      <c r="G25" s="3">
        <f t="shared" ca="1" si="2"/>
        <v>3.0217522658610276</v>
      </c>
      <c r="H25" s="3">
        <f t="shared" ca="1" si="2"/>
        <v>3.4866666666666664</v>
      </c>
      <c r="I25" s="3">
        <f t="shared" ca="1" si="2"/>
        <v>3.5024221453287208</v>
      </c>
      <c r="J25" s="3">
        <f t="shared" ca="1" si="2"/>
        <v>4.0024191109767164</v>
      </c>
      <c r="K25" s="3">
        <f t="shared" ref="K25:K40" ca="1" si="3">AVERAGE(B25:J25)</f>
        <v>3.768950769103665</v>
      </c>
      <c r="L25" s="12">
        <f t="shared" ref="L25:L40" ca="1" si="4">MAX(B25:J25)-MIN(B25:J25)</f>
        <v>1.5813533242010847</v>
      </c>
    </row>
    <row r="26" spans="1:12">
      <c r="A26" s="11">
        <v>0.2</v>
      </c>
      <c r="B26" s="3">
        <f t="shared" ca="1" si="2"/>
        <v>5.807643312101912</v>
      </c>
      <c r="C26" s="3">
        <f t="shared" ca="1" si="2"/>
        <v>6.4926952141057939</v>
      </c>
      <c r="D26" s="3">
        <f t="shared" ca="1" si="2"/>
        <v>5.5675000000000017</v>
      </c>
      <c r="E26" s="3">
        <f t="shared" ca="1" si="2"/>
        <v>7.8435611821283242</v>
      </c>
      <c r="F26" s="3">
        <f t="shared" ca="1" si="2"/>
        <v>5.196452328159646</v>
      </c>
      <c r="G26" s="3">
        <f t="shared" ca="1" si="2"/>
        <v>4.8691891891891892</v>
      </c>
      <c r="H26" s="3">
        <f t="shared" ca="1" si="2"/>
        <v>5.5272727272727282</v>
      </c>
      <c r="I26" s="3">
        <f t="shared" ca="1" si="2"/>
        <v>5.8577777777777786</v>
      </c>
      <c r="J26" s="3">
        <f t="shared" ca="1" si="2"/>
        <v>5.9540368914423949</v>
      </c>
      <c r="K26" s="3">
        <f t="shared" ca="1" si="3"/>
        <v>5.9017920691308632</v>
      </c>
      <c r="L26" s="12">
        <f t="shared" ca="1" si="4"/>
        <v>2.974371992939135</v>
      </c>
    </row>
    <row r="27" spans="1:12">
      <c r="A27" s="11">
        <v>0.25</v>
      </c>
      <c r="B27" s="3">
        <f t="shared" ca="1" si="2"/>
        <v>7.811145510835912</v>
      </c>
      <c r="C27" s="3">
        <f t="shared" ca="1" si="2"/>
        <v>8.0991561181434601</v>
      </c>
      <c r="D27" s="3">
        <f t="shared" ca="1" si="2"/>
        <v>7.2365853658536601</v>
      </c>
      <c r="E27" s="3">
        <f t="shared" ca="1" si="2"/>
        <v>9.6284756669794902</v>
      </c>
      <c r="F27" s="3">
        <f t="shared" ca="1" si="2"/>
        <v>6.664319248826291</v>
      </c>
      <c r="G27" s="3">
        <f t="shared" ca="1" si="2"/>
        <v>6.6005291005291014</v>
      </c>
      <c r="H27" s="3">
        <f t="shared" ca="1" si="2"/>
        <v>7.3884057971014503</v>
      </c>
      <c r="I27" s="3">
        <f t="shared" ca="1" si="2"/>
        <v>7.584856396866841</v>
      </c>
      <c r="J27" s="3">
        <f t="shared" ca="1" si="2"/>
        <v>7.5966556878642013</v>
      </c>
      <c r="K27" s="3">
        <f t="shared" ca="1" si="3"/>
        <v>7.6233476547778229</v>
      </c>
      <c r="L27" s="12">
        <f t="shared" ca="1" si="4"/>
        <v>3.0279465664503888</v>
      </c>
    </row>
    <row r="28" spans="1:12">
      <c r="A28" s="11">
        <v>0.3</v>
      </c>
      <c r="B28" s="3">
        <f t="shared" ca="1" si="2"/>
        <v>9.5023136246786652</v>
      </c>
      <c r="C28" s="3">
        <f t="shared" ca="1" si="2"/>
        <v>9.460759493670885</v>
      </c>
      <c r="D28" s="3">
        <f t="shared" ca="1" si="2"/>
        <v>9.0072727272727278</v>
      </c>
      <c r="E28" s="3">
        <f t="shared" ca="1" si="2"/>
        <v>11.122768153825708</v>
      </c>
      <c r="F28" s="3">
        <f t="shared" ca="1" si="2"/>
        <v>8.1867970660146714</v>
      </c>
      <c r="G28" s="3">
        <f t="shared" ca="1" si="2"/>
        <v>8.3413489736070385</v>
      </c>
      <c r="H28" s="3">
        <f t="shared" ca="1" si="2"/>
        <v>9.2376068376068385</v>
      </c>
      <c r="I28" s="3">
        <f t="shared" ca="1" si="2"/>
        <v>9.1692307692307722</v>
      </c>
      <c r="J28" s="3">
        <f t="shared" ca="1" si="2"/>
        <v>9.4666666666666668</v>
      </c>
      <c r="K28" s="3">
        <f t="shared" ca="1" si="3"/>
        <v>9.2771960347304425</v>
      </c>
      <c r="L28" s="12">
        <f t="shared" ca="1" si="4"/>
        <v>2.935971087811037</v>
      </c>
    </row>
    <row r="29" spans="1:12">
      <c r="A29" s="11">
        <v>0.35</v>
      </c>
      <c r="B29" s="3">
        <f t="shared" ca="1" si="2"/>
        <v>11.321052631578949</v>
      </c>
      <c r="C29" s="3">
        <f t="shared" ca="1" si="2"/>
        <v>11.031216931216932</v>
      </c>
      <c r="D29" s="3">
        <f t="shared" ca="1" si="2"/>
        <v>10.934705882352942</v>
      </c>
      <c r="E29" s="3">
        <f t="shared" ca="1" si="2"/>
        <v>12.542291802565776</v>
      </c>
      <c r="F29" s="3">
        <f t="shared" ca="1" si="2"/>
        <v>9.764792176039121</v>
      </c>
      <c r="G29" s="3">
        <f t="shared" ca="1" si="2"/>
        <v>10.170149253731344</v>
      </c>
      <c r="H29" s="3">
        <f t="shared" ca="1" si="2"/>
        <v>10.978756476683939</v>
      </c>
      <c r="I29" s="3">
        <f t="shared" ca="1" si="2"/>
        <v>10.682915717539865</v>
      </c>
      <c r="J29" s="3">
        <f t="shared" ca="1" si="2"/>
        <v>10.932537313432837</v>
      </c>
      <c r="K29" s="3">
        <f t="shared" ca="1" si="3"/>
        <v>10.928713131682413</v>
      </c>
      <c r="L29" s="12">
        <f t="shared" ca="1" si="4"/>
        <v>2.7774996265266552</v>
      </c>
    </row>
    <row r="30" spans="1:12">
      <c r="A30" s="11">
        <v>0.4</v>
      </c>
      <c r="B30" s="3">
        <f t="shared" ref="B30:B40" ca="1" si="5">IFERROR(FORECAST($C$20*A30, OFFSET($A$2,MATCH($C$20*A30,B$3:B$18,1),0,2,1),OFFSET(B$2,MATCH($C$20*A30,B$3:B$18,1),0,2,1)),"")</f>
        <v>12.945537757437071</v>
      </c>
      <c r="C30" s="3">
        <f t="shared" ref="C30:I40" ca="1" si="6">IFERROR(FORECAST($C$20*$A30, OFFSET($A$2,MATCH($C$20*$A30,C$3:C$18,1),0,2,1),OFFSET(C$2,MATCH($C$20*$A30,C$3:C$18,1),0,2,1)),"")</f>
        <v>12.750537634408603</v>
      </c>
      <c r="D30" s="3">
        <f t="shared" ca="1" si="6"/>
        <v>12.690731707317076</v>
      </c>
      <c r="E30" s="3">
        <f t="shared" ca="1" si="6"/>
        <v>13.945640356599261</v>
      </c>
      <c r="F30" s="3">
        <f t="shared" ca="1" si="6"/>
        <v>11.480323450134771</v>
      </c>
      <c r="G30" s="3">
        <f t="shared" ca="1" si="6"/>
        <v>11.546268656716419</v>
      </c>
      <c r="H30" s="3">
        <f t="shared" ca="1" si="6"/>
        <v>12.690109890109891</v>
      </c>
      <c r="I30" s="3">
        <f t="shared" ca="1" si="6"/>
        <v>12.284745762711868</v>
      </c>
      <c r="J30" s="3">
        <f t="shared" ca="1" si="2"/>
        <v>12.203662182361734</v>
      </c>
      <c r="K30" s="3">
        <f t="shared" ca="1" si="3"/>
        <v>12.504173044199634</v>
      </c>
      <c r="L30" s="12">
        <f t="shared" ca="1" si="4"/>
        <v>2.4653169064644906</v>
      </c>
    </row>
    <row r="31" spans="1:12">
      <c r="A31" s="11">
        <v>0.45</v>
      </c>
      <c r="B31" s="3">
        <f t="shared" ca="1" si="5"/>
        <v>14.539766081871345</v>
      </c>
      <c r="C31" s="3">
        <f t="shared" ca="1" si="6"/>
        <v>14.374688796680498</v>
      </c>
      <c r="D31" s="3">
        <f t="shared" ca="1" si="6"/>
        <v>14.329090909090912</v>
      </c>
      <c r="E31" s="3">
        <f t="shared" ca="1" si="6"/>
        <v>15.288580567440702</v>
      </c>
      <c r="F31" s="3">
        <f t="shared" ca="1" si="6"/>
        <v>13.331176470588236</v>
      </c>
      <c r="G31" s="3">
        <f t="shared" ca="1" si="6"/>
        <v>12.963474387527841</v>
      </c>
      <c r="H31" s="3">
        <f t="shared" ca="1" si="6"/>
        <v>14.431202046035805</v>
      </c>
      <c r="I31" s="3">
        <f t="shared" ca="1" si="6"/>
        <v>14.550572082379865</v>
      </c>
      <c r="J31" s="3">
        <f t="shared" ca="1" si="2"/>
        <v>13.409566517189836</v>
      </c>
      <c r="K31" s="3">
        <f t="shared" ca="1" si="3"/>
        <v>14.135346428756115</v>
      </c>
      <c r="L31" s="12">
        <f t="shared" ca="1" si="4"/>
        <v>2.3251061799128614</v>
      </c>
    </row>
    <row r="32" spans="1:12">
      <c r="A32" s="11">
        <v>0.5</v>
      </c>
      <c r="B32" s="3">
        <f t="shared" ca="1" si="5"/>
        <v>16.480263157894736</v>
      </c>
      <c r="C32" s="3">
        <f t="shared" ca="1" si="6"/>
        <v>15.713692946058092</v>
      </c>
      <c r="D32" s="3">
        <f t="shared" ca="1" si="6"/>
        <v>16.229268292682928</v>
      </c>
      <c r="E32" s="3">
        <f t="shared" ca="1" si="6"/>
        <v>16.630540231081504</v>
      </c>
      <c r="F32" s="3">
        <f t="shared" ca="1" si="6"/>
        <v>14.832669322709165</v>
      </c>
      <c r="G32" s="3">
        <f t="shared" ca="1" si="6"/>
        <v>14.444444444444445</v>
      </c>
      <c r="H32" s="3">
        <f t="shared" ca="1" si="6"/>
        <v>16.125984251968507</v>
      </c>
      <c r="I32" s="3">
        <f t="shared" ca="1" si="6"/>
        <v>16.026143790849673</v>
      </c>
      <c r="J32" s="3">
        <f t="shared" ca="1" si="2"/>
        <v>14.584560780834074</v>
      </c>
      <c r="K32" s="3">
        <f t="shared" ca="1" si="3"/>
        <v>15.674174135391459</v>
      </c>
      <c r="L32" s="12">
        <f t="shared" ca="1" si="4"/>
        <v>2.1860957866370594</v>
      </c>
    </row>
    <row r="33" spans="1:12">
      <c r="A33" s="11">
        <v>0.55000000000000004</v>
      </c>
      <c r="B33" s="3">
        <f t="shared" ca="1" si="5"/>
        <v>18.603289473684217</v>
      </c>
      <c r="C33" s="3">
        <f t="shared" ca="1" si="6"/>
        <v>16.966476190476193</v>
      </c>
      <c r="D33" s="3">
        <f t="shared" ca="1" si="6"/>
        <v>17.803414634146346</v>
      </c>
      <c r="E33" s="3">
        <f t="shared" ca="1" si="6"/>
        <v>17.974143853440204</v>
      </c>
      <c r="F33" s="3">
        <f t="shared" ca="1" si="6"/>
        <v>16.117857142857147</v>
      </c>
      <c r="G33" s="3">
        <f t="shared" ca="1" si="6"/>
        <v>16.034375000000004</v>
      </c>
      <c r="H33" s="3">
        <f t="shared" ca="1" si="6"/>
        <v>19.26417910447762</v>
      </c>
      <c r="I33" s="3">
        <f t="shared" ca="1" si="6"/>
        <v>17.432244008714601</v>
      </c>
      <c r="J33" s="3">
        <f t="shared" ca="1" si="2"/>
        <v>15.729902395740908</v>
      </c>
      <c r="K33" s="3">
        <f t="shared" ca="1" si="3"/>
        <v>17.325097978170803</v>
      </c>
      <c r="L33" s="16">
        <f t="shared" ca="1" si="4"/>
        <v>3.5342767087367122</v>
      </c>
    </row>
    <row r="34" spans="1:12">
      <c r="A34" s="11">
        <v>0.6</v>
      </c>
      <c r="B34" s="3" t="str">
        <f t="shared" ca="1" si="5"/>
        <v/>
      </c>
      <c r="C34" s="3">
        <f t="shared" ca="1" si="6"/>
        <v>18.26910994764398</v>
      </c>
      <c r="D34" s="3">
        <f t="shared" ca="1" si="6"/>
        <v>19.107450980392159</v>
      </c>
      <c r="E34" s="3">
        <f t="shared" ca="1" si="6"/>
        <v>19.358705218193919</v>
      </c>
      <c r="F34" s="3">
        <f t="shared" ca="1" si="6"/>
        <v>17.398412698412699</v>
      </c>
      <c r="G34" s="3">
        <f t="shared" ca="1" si="6"/>
        <v>17.475000000000005</v>
      </c>
      <c r="H34" s="3" t="str">
        <f t="shared" ca="1" si="6"/>
        <v/>
      </c>
      <c r="I34" s="3">
        <f t="shared" ca="1" si="6"/>
        <v>19.590082644628104</v>
      </c>
      <c r="J34" s="3">
        <f t="shared" ca="1" si="2"/>
        <v>16.828768274239621</v>
      </c>
      <c r="K34" s="3">
        <f t="shared" ca="1" si="3"/>
        <v>18.289647109072927</v>
      </c>
      <c r="L34" s="16">
        <f t="shared" ca="1" si="4"/>
        <v>2.761314370388483</v>
      </c>
    </row>
    <row r="35" spans="1:12">
      <c r="A35" s="11">
        <v>0.65</v>
      </c>
      <c r="B35" s="3" t="str">
        <f t="shared" ca="1" si="5"/>
        <v/>
      </c>
      <c r="C35" s="3">
        <f t="shared" ca="1" si="6"/>
        <v>19.958638743455499</v>
      </c>
      <c r="D35" s="3" t="str">
        <f t="shared" ca="1" si="6"/>
        <v/>
      </c>
      <c r="E35" s="3" t="str">
        <f t="shared" ca="1" si="6"/>
        <v/>
      </c>
      <c r="F35" s="3">
        <f t="shared" ca="1" si="6"/>
        <v>19.331517509727625</v>
      </c>
      <c r="G35" s="3">
        <f t="shared" ca="1" si="6"/>
        <v>18.827016129032263</v>
      </c>
      <c r="H35" s="3"/>
      <c r="I35" s="3" t="str">
        <f t="shared" ca="1" si="6"/>
        <v/>
      </c>
      <c r="J35" s="3">
        <f t="shared" ca="1" si="2"/>
        <v>17.913291883717022</v>
      </c>
      <c r="K35" s="3">
        <f t="shared" ca="1" si="3"/>
        <v>19.007616066483102</v>
      </c>
      <c r="L35" s="12">
        <f t="shared" ca="1" si="4"/>
        <v>2.0453468597384763</v>
      </c>
    </row>
    <row r="36" spans="1:12">
      <c r="A36" s="11">
        <v>0.7</v>
      </c>
      <c r="B36" s="3" t="str">
        <f t="shared" ca="1" si="5"/>
        <v/>
      </c>
      <c r="C36" s="3" t="str">
        <f t="shared" ca="1" si="6"/>
        <v/>
      </c>
      <c r="D36" s="3" t="str">
        <f t="shared" ca="1" si="6"/>
        <v/>
      </c>
      <c r="E36" s="3" t="str">
        <f t="shared" ca="1" si="6"/>
        <v/>
      </c>
      <c r="F36" s="3" t="str">
        <f t="shared" ca="1" si="6"/>
        <v/>
      </c>
      <c r="G36" s="3" t="str">
        <f t="shared" ca="1" si="6"/>
        <v/>
      </c>
      <c r="H36" s="3"/>
      <c r="I36" s="3" t="str">
        <f t="shared" ca="1" si="6"/>
        <v/>
      </c>
      <c r="J36" s="3"/>
      <c r="K36" s="3" t="e">
        <f t="shared" ca="1" si="3"/>
        <v>#DIV/0!</v>
      </c>
      <c r="L36" s="12">
        <f t="shared" ca="1" si="4"/>
        <v>0</v>
      </c>
    </row>
    <row r="37" spans="1:12">
      <c r="A37" s="11">
        <v>0.75</v>
      </c>
      <c r="B37" s="3" t="str">
        <f t="shared" ca="1" si="5"/>
        <v/>
      </c>
      <c r="C37" s="3" t="str">
        <f t="shared" ca="1" si="6"/>
        <v/>
      </c>
      <c r="D37" s="3" t="str">
        <f t="shared" ca="1" si="6"/>
        <v/>
      </c>
      <c r="E37" s="3" t="str">
        <f t="shared" ca="1" si="6"/>
        <v/>
      </c>
      <c r="F37" s="3" t="str">
        <f t="shared" ca="1" si="6"/>
        <v/>
      </c>
      <c r="G37" s="3" t="str">
        <f t="shared" ca="1" si="6"/>
        <v/>
      </c>
      <c r="H37" s="3"/>
      <c r="I37" s="3" t="str">
        <f t="shared" ca="1" si="6"/>
        <v/>
      </c>
      <c r="J37" s="3"/>
      <c r="K37" s="3" t="e">
        <f t="shared" ca="1" si="3"/>
        <v>#DIV/0!</v>
      </c>
      <c r="L37" s="12">
        <f t="shared" ca="1" si="4"/>
        <v>0</v>
      </c>
    </row>
    <row r="38" spans="1:12">
      <c r="A38" s="11">
        <v>0.8</v>
      </c>
      <c r="B38" s="3" t="str">
        <f t="shared" ca="1" si="5"/>
        <v/>
      </c>
      <c r="C38" s="3" t="str">
        <f t="shared" ca="1" si="6"/>
        <v/>
      </c>
      <c r="D38" s="3" t="str">
        <f t="shared" ca="1" si="6"/>
        <v/>
      </c>
      <c r="E38" s="3" t="str">
        <f t="shared" ca="1" si="6"/>
        <v/>
      </c>
      <c r="F38" s="3" t="str">
        <f t="shared" ca="1" si="6"/>
        <v/>
      </c>
      <c r="G38" s="3" t="str">
        <f t="shared" ca="1" si="6"/>
        <v/>
      </c>
      <c r="H38" s="3"/>
      <c r="I38" s="3" t="str">
        <f t="shared" ca="1" si="6"/>
        <v/>
      </c>
      <c r="J38" s="3"/>
      <c r="K38" s="3" t="e">
        <f t="shared" ca="1" si="3"/>
        <v>#DIV/0!</v>
      </c>
      <c r="L38" s="12">
        <f t="shared" ca="1" si="4"/>
        <v>0</v>
      </c>
    </row>
    <row r="39" spans="1:12">
      <c r="A39" s="11">
        <v>0.85</v>
      </c>
      <c r="B39" s="3" t="str">
        <f t="shared" ca="1" si="5"/>
        <v/>
      </c>
      <c r="C39" s="3" t="str">
        <f t="shared" ca="1" si="6"/>
        <v/>
      </c>
      <c r="D39" s="3" t="str">
        <f t="shared" ca="1" si="6"/>
        <v/>
      </c>
      <c r="E39" s="3" t="str">
        <f t="shared" ca="1" si="6"/>
        <v/>
      </c>
      <c r="F39" s="3" t="str">
        <f t="shared" ca="1" si="6"/>
        <v/>
      </c>
      <c r="G39" s="3" t="str">
        <f t="shared" ca="1" si="6"/>
        <v/>
      </c>
      <c r="H39" s="3"/>
      <c r="I39" s="3" t="str">
        <f t="shared" ca="1" si="6"/>
        <v/>
      </c>
      <c r="J39" s="3"/>
      <c r="K39" s="3" t="e">
        <f t="shared" ca="1" si="3"/>
        <v>#DIV/0!</v>
      </c>
      <c r="L39" s="12">
        <f t="shared" ca="1" si="4"/>
        <v>0</v>
      </c>
    </row>
    <row r="40" spans="1:12">
      <c r="A40" s="11">
        <v>0.9</v>
      </c>
      <c r="B40" s="3" t="str">
        <f t="shared" ca="1" si="5"/>
        <v/>
      </c>
      <c r="C40" s="3" t="str">
        <f t="shared" ca="1" si="6"/>
        <v/>
      </c>
      <c r="D40" s="3" t="str">
        <f t="shared" ca="1" si="6"/>
        <v/>
      </c>
      <c r="E40" s="3" t="str">
        <f t="shared" ca="1" si="6"/>
        <v/>
      </c>
      <c r="F40" s="3" t="str">
        <f t="shared" ca="1" si="6"/>
        <v/>
      </c>
      <c r="G40" s="3" t="str">
        <f t="shared" ca="1" si="6"/>
        <v/>
      </c>
      <c r="H40" s="3"/>
      <c r="I40" s="3" t="str">
        <f t="shared" ca="1" si="6"/>
        <v/>
      </c>
      <c r="J40" s="3"/>
      <c r="K40" s="3" t="e">
        <f t="shared" ca="1" si="3"/>
        <v>#DIV/0!</v>
      </c>
      <c r="L40" s="12">
        <f t="shared" ca="1" si="4"/>
        <v>0</v>
      </c>
    </row>
    <row r="43" spans="1:12">
      <c r="A43" s="1"/>
      <c r="B43" s="56" t="s">
        <v>11</v>
      </c>
      <c r="C43" s="57"/>
      <c r="D43" s="57"/>
      <c r="E43" s="57"/>
      <c r="F43" s="57"/>
      <c r="G43" s="57"/>
      <c r="H43" s="57"/>
      <c r="I43" s="57"/>
      <c r="J43" s="57"/>
      <c r="K43" s="57"/>
      <c r="L43" s="58"/>
    </row>
    <row r="44" spans="1:12">
      <c r="A44" s="1" t="s">
        <v>1</v>
      </c>
      <c r="B44" s="1" t="s">
        <v>5</v>
      </c>
      <c r="C44" s="1" t="s">
        <v>6</v>
      </c>
      <c r="D44" s="1" t="s">
        <v>7</v>
      </c>
      <c r="E44" s="1" t="s">
        <v>0</v>
      </c>
      <c r="F44" s="1" t="s">
        <v>14</v>
      </c>
      <c r="G44" s="1" t="s">
        <v>15</v>
      </c>
      <c r="H44" s="1" t="s">
        <v>18</v>
      </c>
      <c r="I44" s="1" t="s">
        <v>19</v>
      </c>
      <c r="J44" s="1" t="s">
        <v>20</v>
      </c>
      <c r="K44" s="1" t="s">
        <v>16</v>
      </c>
      <c r="L44" s="1" t="s">
        <v>3</v>
      </c>
    </row>
    <row r="45" spans="1:12">
      <c r="A45" s="1">
        <v>0</v>
      </c>
      <c r="B45" s="5">
        <v>5.0299999999999997E-2</v>
      </c>
      <c r="C45" s="5">
        <v>0.28000000000000003</v>
      </c>
      <c r="D45" s="5">
        <v>0.41</v>
      </c>
      <c r="E45" s="5">
        <v>0.11020000000000001</v>
      </c>
      <c r="F45" s="7">
        <v>0.22</v>
      </c>
      <c r="G45" s="7">
        <v>0.04</v>
      </c>
      <c r="H45" s="7">
        <v>0.06</v>
      </c>
      <c r="I45" s="7">
        <v>7.0000000000000007E-2</v>
      </c>
      <c r="J45" s="7">
        <v>5.8999999999999997E-2</v>
      </c>
      <c r="K45" s="5">
        <f>AVERAGE(B45:J45)</f>
        <v>0.1443888888888889</v>
      </c>
      <c r="L45" s="6">
        <f>MAX(B45:J45)-MIN(B45:J45)</f>
        <v>0.37</v>
      </c>
    </row>
    <row r="46" spans="1:12">
      <c r="A46" s="1">
        <v>2</v>
      </c>
      <c r="B46" s="5">
        <v>6.0400000000000002E-2</v>
      </c>
      <c r="C46" s="5">
        <v>0.15</v>
      </c>
      <c r="D46" s="5">
        <v>0.37</v>
      </c>
      <c r="E46" s="5">
        <v>7.3700000000000002E-2</v>
      </c>
      <c r="F46" s="7">
        <v>0.13</v>
      </c>
      <c r="G46" s="7">
        <v>0.06</v>
      </c>
      <c r="H46" s="7">
        <v>7.0000000000000007E-2</v>
      </c>
      <c r="I46" s="7">
        <v>0.08</v>
      </c>
      <c r="J46" s="7">
        <v>8.5000000000000006E-2</v>
      </c>
      <c r="K46" s="5">
        <f t="shared" ref="K46:K60" si="7">AVERAGE(B46:J46)</f>
        <v>0.11990000000000002</v>
      </c>
      <c r="L46" s="6">
        <f t="shared" ref="L46:L60" si="8">MAX(B46:J46)-MIN(B46:J46)</f>
        <v>0.31</v>
      </c>
    </row>
    <row r="47" spans="1:12">
      <c r="A47" s="1">
        <v>4</v>
      </c>
      <c r="B47" s="5">
        <v>9.1999999999999998E-2</v>
      </c>
      <c r="C47" s="5">
        <v>0.2</v>
      </c>
      <c r="D47" s="5">
        <v>0.3</v>
      </c>
      <c r="E47" s="5">
        <v>6.2899999999999998E-2</v>
      </c>
      <c r="F47" s="7">
        <v>0.1</v>
      </c>
      <c r="G47" s="7">
        <v>7.0000000000000007E-2</v>
      </c>
      <c r="H47" s="7">
        <v>0.14000000000000001</v>
      </c>
      <c r="I47" s="7">
        <v>0.08</v>
      </c>
      <c r="J47" s="7">
        <v>0.11799999999999999</v>
      </c>
      <c r="K47" s="5">
        <f t="shared" si="7"/>
        <v>0.12921111111111111</v>
      </c>
      <c r="L47" s="6">
        <f t="shared" si="8"/>
        <v>0.23709999999999998</v>
      </c>
    </row>
    <row r="48" spans="1:12">
      <c r="A48" s="1">
        <v>6</v>
      </c>
      <c r="B48" s="5">
        <v>8.4599999999999995E-2</v>
      </c>
      <c r="C48" s="5">
        <v>0.2</v>
      </c>
      <c r="D48" s="5">
        <v>0.27</v>
      </c>
      <c r="E48" s="5">
        <v>4.1599999999999998E-2</v>
      </c>
      <c r="F48" s="7">
        <v>7.0000000000000007E-2</v>
      </c>
      <c r="G48" s="7">
        <v>7.0000000000000007E-2</v>
      </c>
      <c r="H48" s="7">
        <v>0.02</v>
      </c>
      <c r="I48" s="7">
        <v>7.0000000000000007E-2</v>
      </c>
      <c r="J48" s="7">
        <v>0.09</v>
      </c>
      <c r="K48" s="5">
        <f t="shared" si="7"/>
        <v>0.1018</v>
      </c>
      <c r="L48" s="6">
        <f t="shared" si="8"/>
        <v>0.25</v>
      </c>
    </row>
    <row r="49" spans="1:12">
      <c r="A49" s="1">
        <v>8</v>
      </c>
      <c r="B49" s="5">
        <v>8.8200000000000001E-2</v>
      </c>
      <c r="C49" s="5">
        <v>0.16</v>
      </c>
      <c r="D49" s="5">
        <v>0.21</v>
      </c>
      <c r="E49" s="5">
        <v>1.54E-2</v>
      </c>
      <c r="F49" s="7">
        <v>0.06</v>
      </c>
      <c r="G49" s="7">
        <v>7.0000000000000007E-2</v>
      </c>
      <c r="H49" s="7">
        <v>0.03</v>
      </c>
      <c r="I49" s="7">
        <v>7.0000000000000007E-2</v>
      </c>
      <c r="J49" s="7">
        <v>9.2999999999999999E-2</v>
      </c>
      <c r="K49" s="5">
        <f t="shared" si="7"/>
        <v>8.8511111111111138E-2</v>
      </c>
      <c r="L49" s="6">
        <f t="shared" si="8"/>
        <v>0.1946</v>
      </c>
    </row>
    <row r="50" spans="1:12">
      <c r="A50" s="1">
        <v>10</v>
      </c>
      <c r="B50" s="5">
        <v>4.8899999999999999E-2</v>
      </c>
      <c r="C50" s="5">
        <v>0.09</v>
      </c>
      <c r="D50" s="5">
        <v>0.21</v>
      </c>
      <c r="E50" s="5">
        <v>6.0000000000000001E-3</v>
      </c>
      <c r="F50" s="7">
        <v>0.03</v>
      </c>
      <c r="G50" s="7">
        <v>0.05</v>
      </c>
      <c r="H50" s="7">
        <v>7.0000000000000007E-2</v>
      </c>
      <c r="I50" s="7">
        <v>0.05</v>
      </c>
      <c r="J50" s="7">
        <v>4.7E-2</v>
      </c>
      <c r="K50" s="5">
        <f t="shared" si="7"/>
        <v>6.6877777777777786E-2</v>
      </c>
      <c r="L50" s="6">
        <f t="shared" si="8"/>
        <v>0.20399999999999999</v>
      </c>
    </row>
    <row r="51" spans="1:12">
      <c r="A51" s="1">
        <v>12</v>
      </c>
      <c r="B51" s="5">
        <v>6.4199999999999993E-2</v>
      </c>
      <c r="C51" s="5">
        <v>0.09</v>
      </c>
      <c r="D51" s="5">
        <v>0.22</v>
      </c>
      <c r="E51" s="5">
        <v>2.8E-3</v>
      </c>
      <c r="F51" s="7">
        <v>0.06</v>
      </c>
      <c r="G51" s="7">
        <v>0.06</v>
      </c>
      <c r="H51" s="7">
        <v>0.05</v>
      </c>
      <c r="I51" s="7">
        <v>0.06</v>
      </c>
      <c r="J51" s="7">
        <v>3.9E-2</v>
      </c>
      <c r="K51" s="5">
        <f t="shared" si="7"/>
        <v>7.1777777777777774E-2</v>
      </c>
      <c r="L51" s="6">
        <f t="shared" si="8"/>
        <v>0.2172</v>
      </c>
    </row>
    <row r="52" spans="1:12">
      <c r="A52" s="1">
        <v>14</v>
      </c>
      <c r="B52" s="5">
        <v>5.5E-2</v>
      </c>
      <c r="C52" s="5">
        <v>0.11</v>
      </c>
      <c r="D52" s="5">
        <v>0.22</v>
      </c>
      <c r="E52" s="5">
        <v>2.7000000000000001E-3</v>
      </c>
      <c r="F52" s="7">
        <v>0.09</v>
      </c>
      <c r="G52" s="7">
        <v>7.0000000000000007E-2</v>
      </c>
      <c r="H52" s="7">
        <v>7.0000000000000007E-2</v>
      </c>
      <c r="I52" s="7">
        <v>0.04</v>
      </c>
      <c r="J52" s="7">
        <v>2.3E-2</v>
      </c>
      <c r="K52" s="5">
        <f t="shared" si="7"/>
        <v>7.5633333333333358E-2</v>
      </c>
      <c r="L52" s="6">
        <f t="shared" si="8"/>
        <v>0.21729999999999999</v>
      </c>
    </row>
    <row r="53" spans="1:12">
      <c r="A53" s="1">
        <v>16</v>
      </c>
      <c r="B53" s="5">
        <v>8.3900000000000002E-2</v>
      </c>
      <c r="C53" s="5">
        <v>0.11</v>
      </c>
      <c r="D53" s="5">
        <v>0.23</v>
      </c>
      <c r="E53" s="5">
        <v>4.8999999999999998E-3</v>
      </c>
      <c r="F53" s="7">
        <v>0.08</v>
      </c>
      <c r="G53" s="7">
        <v>7.0000000000000007E-2</v>
      </c>
      <c r="H53" s="7">
        <v>0.06</v>
      </c>
      <c r="I53" s="7">
        <v>0.03</v>
      </c>
      <c r="J53" s="7">
        <v>2.1999999999999999E-2</v>
      </c>
      <c r="K53" s="5">
        <f t="shared" si="7"/>
        <v>7.6755555555555563E-2</v>
      </c>
      <c r="L53" s="6">
        <f t="shared" si="8"/>
        <v>0.22510000000000002</v>
      </c>
    </row>
    <row r="54" spans="1:12">
      <c r="A54" s="1">
        <v>18</v>
      </c>
      <c r="B54" s="5">
        <v>0.11600000000000001</v>
      </c>
      <c r="C54" s="5">
        <v>0.09</v>
      </c>
      <c r="D54" s="5">
        <v>0.23</v>
      </c>
      <c r="E54" s="5">
        <v>7.4999999999999997E-3</v>
      </c>
      <c r="F54" s="7">
        <v>0.06</v>
      </c>
      <c r="G54" s="7">
        <v>0.08</v>
      </c>
      <c r="H54" s="7">
        <v>0.02</v>
      </c>
      <c r="I54" s="7">
        <v>0.05</v>
      </c>
      <c r="J54" s="7">
        <v>1.7000000000000001E-2</v>
      </c>
      <c r="K54" s="5">
        <f t="shared" si="7"/>
        <v>7.4500000000000011E-2</v>
      </c>
      <c r="L54" s="6">
        <f t="shared" si="8"/>
        <v>0.2225</v>
      </c>
    </row>
    <row r="55" spans="1:12">
      <c r="A55" s="1">
        <v>20</v>
      </c>
      <c r="B55" s="5">
        <v>0.14199999999999999</v>
      </c>
      <c r="C55" s="5">
        <v>0.11</v>
      </c>
      <c r="D55" s="5">
        <v>0.21</v>
      </c>
      <c r="E55" s="5">
        <v>1.2200000000000001E-2</v>
      </c>
      <c r="F55" s="7">
        <v>0.08</v>
      </c>
      <c r="G55" s="7">
        <v>0.08</v>
      </c>
      <c r="H55" s="7">
        <v>0.01</v>
      </c>
      <c r="I55" s="7">
        <v>0.06</v>
      </c>
      <c r="J55" s="7">
        <v>1.4E-2</v>
      </c>
      <c r="K55" s="5">
        <f t="shared" si="7"/>
        <v>7.9799999999999996E-2</v>
      </c>
      <c r="L55" s="6">
        <f t="shared" si="8"/>
        <v>0.19999999999999998</v>
      </c>
    </row>
    <row r="56" spans="1:12">
      <c r="A56" s="1">
        <v>22</v>
      </c>
      <c r="B56" s="7"/>
      <c r="C56" s="5"/>
      <c r="D56" s="7"/>
      <c r="E56" s="5"/>
      <c r="F56" s="7"/>
      <c r="G56" s="7"/>
      <c r="H56" s="7"/>
      <c r="I56" s="7"/>
      <c r="J56" s="7"/>
      <c r="K56" s="5" t="e">
        <f t="shared" si="7"/>
        <v>#DIV/0!</v>
      </c>
      <c r="L56" s="6">
        <f t="shared" si="8"/>
        <v>0</v>
      </c>
    </row>
    <row r="57" spans="1:12">
      <c r="A57" s="1">
        <v>24</v>
      </c>
      <c r="B57" s="7"/>
      <c r="C57" s="5"/>
      <c r="D57" s="7"/>
      <c r="E57" s="5"/>
      <c r="F57" s="7"/>
      <c r="G57" s="7"/>
      <c r="H57" s="7"/>
      <c r="I57" s="7"/>
      <c r="J57" s="7"/>
      <c r="K57" s="5" t="e">
        <f t="shared" si="7"/>
        <v>#DIV/0!</v>
      </c>
      <c r="L57" s="6">
        <f t="shared" si="8"/>
        <v>0</v>
      </c>
    </row>
    <row r="58" spans="1:12">
      <c r="A58" s="1">
        <v>26</v>
      </c>
      <c r="B58" s="7"/>
      <c r="C58" s="7"/>
      <c r="D58" s="7"/>
      <c r="E58" s="7"/>
      <c r="F58" s="7"/>
      <c r="G58" s="7"/>
      <c r="H58" s="7"/>
      <c r="I58" s="7"/>
      <c r="J58" s="7"/>
      <c r="K58" s="5" t="e">
        <f t="shared" si="7"/>
        <v>#DIV/0!</v>
      </c>
      <c r="L58" s="6">
        <f t="shared" si="8"/>
        <v>0</v>
      </c>
    </row>
    <row r="59" spans="1:12">
      <c r="A59" s="1">
        <v>28</v>
      </c>
      <c r="B59" s="7"/>
      <c r="C59" s="7"/>
      <c r="D59" s="7"/>
      <c r="E59" s="7"/>
      <c r="F59" s="7"/>
      <c r="G59" s="7"/>
      <c r="H59" s="7"/>
      <c r="I59" s="7"/>
      <c r="J59" s="7"/>
      <c r="K59" s="5" t="e">
        <f t="shared" si="7"/>
        <v>#DIV/0!</v>
      </c>
      <c r="L59" s="6">
        <f t="shared" si="8"/>
        <v>0</v>
      </c>
    </row>
    <row r="60" spans="1:12">
      <c r="A60" s="1">
        <v>30</v>
      </c>
      <c r="B60" s="7"/>
      <c r="C60" s="7"/>
      <c r="D60" s="7"/>
      <c r="E60" s="7"/>
      <c r="F60" s="7"/>
      <c r="G60" s="7"/>
      <c r="H60" s="7"/>
      <c r="I60" s="7"/>
      <c r="J60" s="7"/>
      <c r="K60" s="5" t="e">
        <f t="shared" si="7"/>
        <v>#DIV/0!</v>
      </c>
      <c r="L60" s="6">
        <f t="shared" si="8"/>
        <v>0</v>
      </c>
    </row>
    <row r="63" spans="1:12">
      <c r="A63" s="1"/>
      <c r="B63" s="56" t="s">
        <v>12</v>
      </c>
      <c r="C63" s="57"/>
      <c r="D63" s="57"/>
      <c r="E63" s="57"/>
      <c r="F63" s="57"/>
      <c r="G63" s="57"/>
      <c r="H63" s="57"/>
      <c r="I63" s="57"/>
      <c r="J63" s="57"/>
      <c r="K63" s="57"/>
      <c r="L63" s="58"/>
    </row>
    <row r="64" spans="1:12">
      <c r="A64" s="1" t="s">
        <v>1</v>
      </c>
      <c r="B64" s="1" t="s">
        <v>5</v>
      </c>
      <c r="C64" s="1" t="s">
        <v>6</v>
      </c>
      <c r="D64" s="1" t="s">
        <v>7</v>
      </c>
      <c r="E64" s="1" t="s">
        <v>0</v>
      </c>
      <c r="F64" s="1" t="s">
        <v>14</v>
      </c>
      <c r="G64" s="1" t="s">
        <v>15</v>
      </c>
      <c r="H64" s="1" t="s">
        <v>18</v>
      </c>
      <c r="I64" s="1" t="s">
        <v>19</v>
      </c>
      <c r="J64" s="1" t="s">
        <v>20</v>
      </c>
      <c r="K64" s="1" t="s">
        <v>17</v>
      </c>
      <c r="L64" s="1" t="s">
        <v>3</v>
      </c>
    </row>
    <row r="65" spans="1:12">
      <c r="A65" s="1">
        <v>0</v>
      </c>
      <c r="B65" s="2">
        <v>1</v>
      </c>
      <c r="C65" s="2">
        <v>1</v>
      </c>
      <c r="D65" s="2">
        <v>1</v>
      </c>
      <c r="E65" s="2">
        <v>1</v>
      </c>
      <c r="F65" s="9">
        <v>1</v>
      </c>
      <c r="G65" s="9">
        <v>1</v>
      </c>
      <c r="H65" s="9">
        <v>1</v>
      </c>
      <c r="I65" s="9">
        <v>1</v>
      </c>
      <c r="J65" s="9">
        <v>1</v>
      </c>
      <c r="K65" s="13">
        <f>MEDIAN(B65:J65)</f>
        <v>1</v>
      </c>
      <c r="L65" s="10">
        <f>MAX(B65:J65)-MIN(B65:J65)</f>
        <v>0</v>
      </c>
    </row>
    <row r="66" spans="1:12">
      <c r="A66" s="1">
        <v>2</v>
      </c>
      <c r="B66" s="2">
        <v>1</v>
      </c>
      <c r="C66" s="2">
        <v>2</v>
      </c>
      <c r="D66" s="2">
        <v>1</v>
      </c>
      <c r="E66" s="2">
        <v>1</v>
      </c>
      <c r="F66" s="9">
        <v>2</v>
      </c>
      <c r="G66" s="9">
        <v>1</v>
      </c>
      <c r="H66" s="9">
        <v>1</v>
      </c>
      <c r="I66" s="9">
        <v>1</v>
      </c>
      <c r="J66" s="9">
        <v>1</v>
      </c>
      <c r="K66" s="13">
        <f t="shared" ref="K66:K80" si="9">MEDIAN(B66:J66)</f>
        <v>1</v>
      </c>
      <c r="L66" s="10">
        <f t="shared" ref="L66:L80" si="10">MAX(B66:J66)-MIN(B66:J66)</f>
        <v>1</v>
      </c>
    </row>
    <row r="67" spans="1:12">
      <c r="A67" s="1">
        <v>4</v>
      </c>
      <c r="B67" s="2">
        <v>2</v>
      </c>
      <c r="C67" s="2">
        <v>2</v>
      </c>
      <c r="D67" s="2">
        <v>2</v>
      </c>
      <c r="E67" s="2">
        <v>1</v>
      </c>
      <c r="F67" s="9">
        <v>2</v>
      </c>
      <c r="G67" s="9">
        <v>2</v>
      </c>
      <c r="H67" s="9">
        <v>2</v>
      </c>
      <c r="I67" s="9">
        <v>1</v>
      </c>
      <c r="J67" s="9">
        <v>2</v>
      </c>
      <c r="K67" s="13">
        <f t="shared" si="9"/>
        <v>2</v>
      </c>
      <c r="L67" s="10">
        <f t="shared" si="10"/>
        <v>1</v>
      </c>
    </row>
    <row r="68" spans="1:12">
      <c r="A68" s="1">
        <v>6</v>
      </c>
      <c r="B68" s="2">
        <v>2</v>
      </c>
      <c r="C68" s="2">
        <v>2</v>
      </c>
      <c r="D68" s="2">
        <v>2</v>
      </c>
      <c r="E68" s="2">
        <v>1</v>
      </c>
      <c r="F68" s="9">
        <v>2</v>
      </c>
      <c r="G68" s="9">
        <v>2</v>
      </c>
      <c r="H68" s="9">
        <v>2</v>
      </c>
      <c r="I68" s="9">
        <v>2</v>
      </c>
      <c r="J68" s="9">
        <v>2</v>
      </c>
      <c r="K68" s="13">
        <f t="shared" si="9"/>
        <v>2</v>
      </c>
      <c r="L68" s="10">
        <f t="shared" si="10"/>
        <v>1</v>
      </c>
    </row>
    <row r="69" spans="1:12">
      <c r="A69" s="1">
        <v>8</v>
      </c>
      <c r="B69" s="2">
        <v>2</v>
      </c>
      <c r="C69" s="2">
        <v>2</v>
      </c>
      <c r="D69" s="2">
        <v>2</v>
      </c>
      <c r="E69" s="2">
        <v>2</v>
      </c>
      <c r="F69" s="9">
        <v>2</v>
      </c>
      <c r="G69" s="9">
        <v>2</v>
      </c>
      <c r="H69" s="9">
        <v>2</v>
      </c>
      <c r="I69" s="9">
        <v>2</v>
      </c>
      <c r="J69" s="9">
        <v>2</v>
      </c>
      <c r="K69" s="10">
        <f t="shared" si="9"/>
        <v>2</v>
      </c>
      <c r="L69" s="10">
        <f t="shared" si="10"/>
        <v>0</v>
      </c>
    </row>
    <row r="70" spans="1:12">
      <c r="A70" s="1">
        <v>10</v>
      </c>
      <c r="B70" s="2">
        <v>2</v>
      </c>
      <c r="C70" s="2">
        <v>2</v>
      </c>
      <c r="D70" s="2">
        <v>2</v>
      </c>
      <c r="E70" s="2">
        <v>2</v>
      </c>
      <c r="F70" s="9">
        <v>2</v>
      </c>
      <c r="G70" s="9">
        <v>2</v>
      </c>
      <c r="H70" s="9">
        <v>2</v>
      </c>
      <c r="I70" s="9">
        <v>2</v>
      </c>
      <c r="J70" s="9">
        <v>2</v>
      </c>
      <c r="K70" s="10">
        <f t="shared" si="9"/>
        <v>2</v>
      </c>
      <c r="L70" s="10">
        <f t="shared" si="10"/>
        <v>0</v>
      </c>
    </row>
    <row r="71" spans="1:12">
      <c r="A71" s="1">
        <v>12</v>
      </c>
      <c r="B71" s="2">
        <v>2</v>
      </c>
      <c r="C71" s="2">
        <v>2</v>
      </c>
      <c r="D71" s="2">
        <v>2</v>
      </c>
      <c r="E71" s="2">
        <v>2</v>
      </c>
      <c r="F71" s="9">
        <v>2</v>
      </c>
      <c r="G71" s="9">
        <v>2</v>
      </c>
      <c r="H71" s="9">
        <v>2</v>
      </c>
      <c r="I71" s="9">
        <v>2</v>
      </c>
      <c r="J71" s="9">
        <v>2</v>
      </c>
      <c r="K71" s="10">
        <f t="shared" si="9"/>
        <v>2</v>
      </c>
      <c r="L71" s="10">
        <f t="shared" si="10"/>
        <v>0</v>
      </c>
    </row>
    <row r="72" spans="1:12">
      <c r="A72" s="1">
        <v>14</v>
      </c>
      <c r="B72" s="2">
        <v>2</v>
      </c>
      <c r="C72" s="2">
        <v>2</v>
      </c>
      <c r="D72" s="2">
        <v>2</v>
      </c>
      <c r="E72" s="2">
        <v>2</v>
      </c>
      <c r="F72" s="9">
        <v>2</v>
      </c>
      <c r="G72" s="9">
        <v>2</v>
      </c>
      <c r="H72" s="9">
        <v>2</v>
      </c>
      <c r="I72" s="9">
        <v>2</v>
      </c>
      <c r="J72" s="9">
        <v>2</v>
      </c>
      <c r="K72" s="10">
        <f t="shared" si="9"/>
        <v>2</v>
      </c>
      <c r="L72" s="10">
        <f t="shared" si="10"/>
        <v>0</v>
      </c>
    </row>
    <row r="73" spans="1:12">
      <c r="A73" s="1">
        <v>16</v>
      </c>
      <c r="B73" s="2">
        <v>2</v>
      </c>
      <c r="C73" s="2">
        <v>2</v>
      </c>
      <c r="D73" s="2">
        <v>2</v>
      </c>
      <c r="E73" s="2">
        <v>2</v>
      </c>
      <c r="F73" s="9">
        <v>2</v>
      </c>
      <c r="G73" s="9">
        <v>2</v>
      </c>
      <c r="H73" s="9">
        <v>2</v>
      </c>
      <c r="I73" s="9">
        <v>2</v>
      </c>
      <c r="J73" s="9">
        <v>2</v>
      </c>
      <c r="K73" s="10">
        <f t="shared" si="9"/>
        <v>2</v>
      </c>
      <c r="L73" s="10">
        <f t="shared" si="10"/>
        <v>0</v>
      </c>
    </row>
    <row r="74" spans="1:12">
      <c r="A74" s="1">
        <v>18</v>
      </c>
      <c r="B74" s="2">
        <v>2</v>
      </c>
      <c r="C74" s="2">
        <v>2</v>
      </c>
      <c r="D74" s="2">
        <v>2</v>
      </c>
      <c r="E74" s="2">
        <v>2</v>
      </c>
      <c r="F74" s="9">
        <v>2</v>
      </c>
      <c r="G74" s="9">
        <v>2</v>
      </c>
      <c r="H74" s="9">
        <v>2</v>
      </c>
      <c r="I74" s="9">
        <v>2</v>
      </c>
      <c r="J74" s="9">
        <v>2</v>
      </c>
      <c r="K74" s="10">
        <f t="shared" si="9"/>
        <v>2</v>
      </c>
      <c r="L74" s="10">
        <f t="shared" si="10"/>
        <v>0</v>
      </c>
    </row>
    <row r="75" spans="1:12">
      <c r="A75" s="1">
        <v>20</v>
      </c>
      <c r="B75" s="2">
        <v>2</v>
      </c>
      <c r="C75" s="2">
        <v>2</v>
      </c>
      <c r="D75" s="2">
        <v>2</v>
      </c>
      <c r="E75" s="2">
        <v>2</v>
      </c>
      <c r="F75" s="9">
        <v>2</v>
      </c>
      <c r="G75" s="9">
        <v>2</v>
      </c>
      <c r="H75" s="9">
        <v>2</v>
      </c>
      <c r="I75" s="9">
        <v>2</v>
      </c>
      <c r="J75" s="9">
        <v>2</v>
      </c>
      <c r="K75" s="10">
        <f t="shared" si="9"/>
        <v>2</v>
      </c>
      <c r="L75" s="10">
        <f t="shared" si="10"/>
        <v>0</v>
      </c>
    </row>
    <row r="76" spans="1:12">
      <c r="A76" s="1">
        <v>22</v>
      </c>
      <c r="B76" s="9"/>
      <c r="C76" s="8"/>
      <c r="D76" s="9"/>
      <c r="E76" s="8"/>
      <c r="F76" s="9"/>
      <c r="G76" s="9"/>
      <c r="H76" s="9"/>
      <c r="I76" s="9"/>
      <c r="J76" s="9"/>
      <c r="K76" s="10" t="e">
        <f t="shared" si="9"/>
        <v>#NUM!</v>
      </c>
      <c r="L76" s="10">
        <f t="shared" si="10"/>
        <v>0</v>
      </c>
    </row>
    <row r="77" spans="1:12">
      <c r="A77" s="1">
        <v>24</v>
      </c>
      <c r="B77" s="9"/>
      <c r="C77" s="8"/>
      <c r="D77" s="9"/>
      <c r="E77" s="8"/>
      <c r="F77" s="9"/>
      <c r="G77" s="9"/>
      <c r="H77" s="9"/>
      <c r="I77" s="9"/>
      <c r="J77" s="9"/>
      <c r="K77" s="10" t="e">
        <f t="shared" si="9"/>
        <v>#NUM!</v>
      </c>
      <c r="L77" s="10">
        <f t="shared" si="10"/>
        <v>0</v>
      </c>
    </row>
    <row r="78" spans="1:12">
      <c r="A78" s="1">
        <v>26</v>
      </c>
      <c r="B78" s="9"/>
      <c r="C78" s="9"/>
      <c r="D78" s="9"/>
      <c r="E78" s="9"/>
      <c r="F78" s="9"/>
      <c r="G78" s="9"/>
      <c r="H78" s="9"/>
      <c r="I78" s="9"/>
      <c r="J78" s="9"/>
      <c r="K78" s="10" t="e">
        <f t="shared" si="9"/>
        <v>#NUM!</v>
      </c>
      <c r="L78" s="10">
        <f t="shared" si="10"/>
        <v>0</v>
      </c>
    </row>
    <row r="79" spans="1:12">
      <c r="A79" s="1">
        <v>28</v>
      </c>
      <c r="B79" s="9"/>
      <c r="C79" s="9"/>
      <c r="D79" s="9"/>
      <c r="E79" s="9"/>
      <c r="F79" s="9"/>
      <c r="G79" s="9"/>
      <c r="H79" s="9"/>
      <c r="I79" s="9"/>
      <c r="J79" s="9"/>
      <c r="K79" s="10" t="e">
        <f t="shared" si="9"/>
        <v>#NUM!</v>
      </c>
      <c r="L79" s="10">
        <f t="shared" si="10"/>
        <v>0</v>
      </c>
    </row>
    <row r="80" spans="1:12">
      <c r="A80" s="1">
        <v>30</v>
      </c>
      <c r="B80" s="9"/>
      <c r="C80" s="9"/>
      <c r="D80" s="9"/>
      <c r="E80" s="9"/>
      <c r="F80" s="9"/>
      <c r="G80" s="9"/>
      <c r="H80" s="9"/>
      <c r="I80" s="9"/>
      <c r="J80" s="9"/>
      <c r="K80" s="10" t="e">
        <f t="shared" si="9"/>
        <v>#NUM!</v>
      </c>
      <c r="L80" s="10">
        <f t="shared" si="10"/>
        <v>0</v>
      </c>
    </row>
    <row r="83" spans="1:12">
      <c r="A83" s="1"/>
      <c r="B83" s="56" t="s">
        <v>13</v>
      </c>
      <c r="C83" s="57"/>
      <c r="D83" s="57"/>
      <c r="E83" s="57"/>
      <c r="F83" s="57"/>
      <c r="G83" s="57"/>
      <c r="H83" s="57"/>
      <c r="I83" s="57"/>
      <c r="J83" s="57"/>
      <c r="K83" s="57"/>
      <c r="L83" s="58"/>
    </row>
    <row r="84" spans="1:12">
      <c r="A84" s="1" t="s">
        <v>1</v>
      </c>
      <c r="B84" s="2" t="s">
        <v>5</v>
      </c>
      <c r="C84" s="2" t="s">
        <v>6</v>
      </c>
      <c r="D84" s="2" t="s">
        <v>7</v>
      </c>
      <c r="E84" s="2" t="s">
        <v>0</v>
      </c>
      <c r="F84" s="2" t="s">
        <v>14</v>
      </c>
      <c r="G84" s="2" t="s">
        <v>15</v>
      </c>
      <c r="H84" s="2" t="s">
        <v>18</v>
      </c>
      <c r="I84" s="2" t="s">
        <v>19</v>
      </c>
      <c r="J84" s="2" t="s">
        <v>20</v>
      </c>
      <c r="K84" s="1" t="s">
        <v>17</v>
      </c>
      <c r="L84" s="1" t="s">
        <v>3</v>
      </c>
    </row>
    <row r="85" spans="1:12">
      <c r="A85" s="1">
        <v>0</v>
      </c>
      <c r="B85" s="2">
        <v>3</v>
      </c>
      <c r="C85" s="2">
        <v>4</v>
      </c>
      <c r="D85" s="2">
        <v>5</v>
      </c>
      <c r="E85" s="2">
        <v>5</v>
      </c>
      <c r="F85" s="9">
        <v>4</v>
      </c>
      <c r="G85" s="9">
        <v>3</v>
      </c>
      <c r="H85" s="9">
        <v>4</v>
      </c>
      <c r="I85" s="9">
        <v>4</v>
      </c>
      <c r="J85" s="9">
        <v>3</v>
      </c>
      <c r="K85" s="10">
        <f>MEDIAN(B85:J85)</f>
        <v>4</v>
      </c>
      <c r="L85" s="10">
        <f>MAX(B85:J85)-MIN(B85:J85)</f>
        <v>2</v>
      </c>
    </row>
    <row r="86" spans="1:12">
      <c r="A86" s="1">
        <v>2</v>
      </c>
      <c r="B86" s="2">
        <v>5</v>
      </c>
      <c r="C86" s="2">
        <v>4</v>
      </c>
      <c r="D86" s="2">
        <v>5</v>
      </c>
      <c r="E86" s="2">
        <v>6</v>
      </c>
      <c r="F86" s="9">
        <v>3</v>
      </c>
      <c r="G86" s="9">
        <v>5</v>
      </c>
      <c r="H86" s="9">
        <v>6</v>
      </c>
      <c r="I86" s="9">
        <v>4</v>
      </c>
      <c r="J86" s="9">
        <v>3</v>
      </c>
      <c r="K86" s="10">
        <f t="shared" ref="K86:K99" si="11">MEDIAN(B86:J86)</f>
        <v>5</v>
      </c>
      <c r="L86" s="10">
        <f t="shared" ref="L86:L100" si="12">MAX(B86:J86)-MIN(B86:J86)</f>
        <v>3</v>
      </c>
    </row>
    <row r="87" spans="1:12">
      <c r="A87" s="1">
        <v>4</v>
      </c>
      <c r="B87" s="2">
        <v>4</v>
      </c>
      <c r="C87" s="2">
        <v>4</v>
      </c>
      <c r="D87" s="2">
        <v>5</v>
      </c>
      <c r="E87" s="2">
        <v>7</v>
      </c>
      <c r="F87" s="9">
        <v>4</v>
      </c>
      <c r="G87" s="9">
        <v>4</v>
      </c>
      <c r="H87" s="9">
        <v>4</v>
      </c>
      <c r="I87" s="9">
        <v>5</v>
      </c>
      <c r="J87" s="9">
        <v>3</v>
      </c>
      <c r="K87" s="10">
        <f t="shared" si="11"/>
        <v>4</v>
      </c>
      <c r="L87" s="10">
        <f t="shared" si="12"/>
        <v>4</v>
      </c>
    </row>
    <row r="88" spans="1:12">
      <c r="A88" s="1">
        <v>6</v>
      </c>
      <c r="B88" s="2">
        <v>5</v>
      </c>
      <c r="C88" s="2">
        <v>5</v>
      </c>
      <c r="D88" s="2">
        <v>6</v>
      </c>
      <c r="E88" s="2">
        <v>8</v>
      </c>
      <c r="F88" s="9">
        <v>5</v>
      </c>
      <c r="G88" s="9">
        <v>5</v>
      </c>
      <c r="H88" s="9">
        <v>5</v>
      </c>
      <c r="I88" s="9">
        <v>5</v>
      </c>
      <c r="J88" s="9">
        <v>4</v>
      </c>
      <c r="K88" s="10">
        <f t="shared" si="11"/>
        <v>5</v>
      </c>
      <c r="L88" s="10">
        <f t="shared" si="12"/>
        <v>4</v>
      </c>
    </row>
    <row r="89" spans="1:12">
      <c r="A89" s="1">
        <v>8</v>
      </c>
      <c r="B89" s="2">
        <v>6</v>
      </c>
      <c r="C89" s="2">
        <v>5</v>
      </c>
      <c r="D89" s="2">
        <v>7</v>
      </c>
      <c r="E89" s="2">
        <v>4</v>
      </c>
      <c r="F89" s="9">
        <v>6</v>
      </c>
      <c r="G89" s="9">
        <v>6</v>
      </c>
      <c r="H89" s="9">
        <v>6</v>
      </c>
      <c r="I89" s="9">
        <v>6</v>
      </c>
      <c r="J89" s="9">
        <v>5</v>
      </c>
      <c r="K89" s="10">
        <f t="shared" si="11"/>
        <v>6</v>
      </c>
      <c r="L89" s="10">
        <f t="shared" si="12"/>
        <v>3</v>
      </c>
    </row>
    <row r="90" spans="1:12">
      <c r="A90" s="1">
        <v>10</v>
      </c>
      <c r="B90" s="2">
        <v>6</v>
      </c>
      <c r="C90" s="2">
        <v>6</v>
      </c>
      <c r="D90" s="2">
        <v>8</v>
      </c>
      <c r="E90" s="2">
        <v>6</v>
      </c>
      <c r="F90" s="9">
        <v>6</v>
      </c>
      <c r="G90" s="9">
        <v>6</v>
      </c>
      <c r="H90" s="9">
        <v>7</v>
      </c>
      <c r="I90" s="9">
        <v>7</v>
      </c>
      <c r="J90" s="9">
        <v>6</v>
      </c>
      <c r="K90" s="10">
        <f t="shared" si="11"/>
        <v>6</v>
      </c>
      <c r="L90" s="10">
        <f t="shared" si="12"/>
        <v>2</v>
      </c>
    </row>
    <row r="91" spans="1:12">
      <c r="A91" s="1">
        <v>12</v>
      </c>
      <c r="B91" s="2">
        <v>8</v>
      </c>
      <c r="C91" s="2">
        <v>7</v>
      </c>
      <c r="D91" s="2">
        <v>9</v>
      </c>
      <c r="E91" s="2">
        <v>7</v>
      </c>
      <c r="F91" s="9">
        <v>8</v>
      </c>
      <c r="G91" s="9">
        <v>7</v>
      </c>
      <c r="H91" s="9">
        <v>8</v>
      </c>
      <c r="I91" s="9">
        <v>7</v>
      </c>
      <c r="J91" s="9">
        <v>7</v>
      </c>
      <c r="K91" s="10">
        <f t="shared" si="11"/>
        <v>7</v>
      </c>
      <c r="L91" s="10">
        <f t="shared" si="12"/>
        <v>2</v>
      </c>
    </row>
    <row r="92" spans="1:12">
      <c r="A92" s="1">
        <v>14</v>
      </c>
      <c r="B92" s="2">
        <v>9</v>
      </c>
      <c r="C92" s="2">
        <v>8</v>
      </c>
      <c r="D92" s="2">
        <v>10</v>
      </c>
      <c r="E92" s="2">
        <v>8</v>
      </c>
      <c r="F92" s="9">
        <v>9</v>
      </c>
      <c r="G92" s="9">
        <v>8</v>
      </c>
      <c r="H92" s="9">
        <v>9</v>
      </c>
      <c r="I92" s="9">
        <v>8</v>
      </c>
      <c r="J92" s="9">
        <v>8</v>
      </c>
      <c r="K92" s="10">
        <f t="shared" si="11"/>
        <v>8</v>
      </c>
      <c r="L92" s="10">
        <f t="shared" si="12"/>
        <v>2</v>
      </c>
    </row>
    <row r="93" spans="1:12">
      <c r="A93" s="1">
        <v>16</v>
      </c>
      <c r="B93" s="2">
        <v>10</v>
      </c>
      <c r="C93" s="2">
        <v>9</v>
      </c>
      <c r="D93" s="2">
        <v>10</v>
      </c>
      <c r="E93" s="2">
        <v>9</v>
      </c>
      <c r="F93" s="9">
        <v>9</v>
      </c>
      <c r="G93" s="9">
        <v>9</v>
      </c>
      <c r="H93" s="9">
        <v>9</v>
      </c>
      <c r="I93" s="9">
        <v>9</v>
      </c>
      <c r="J93" s="9">
        <v>9</v>
      </c>
      <c r="K93" s="10">
        <f t="shared" si="11"/>
        <v>9</v>
      </c>
      <c r="L93" s="10">
        <f t="shared" si="12"/>
        <v>1</v>
      </c>
    </row>
    <row r="94" spans="1:12">
      <c r="A94" s="1">
        <v>18</v>
      </c>
      <c r="B94" s="2">
        <v>10</v>
      </c>
      <c r="C94" s="2">
        <v>10</v>
      </c>
      <c r="D94" s="2">
        <v>12</v>
      </c>
      <c r="E94" s="2">
        <v>10</v>
      </c>
      <c r="F94" s="9">
        <v>10</v>
      </c>
      <c r="G94" s="9">
        <v>10</v>
      </c>
      <c r="H94" s="9">
        <v>10</v>
      </c>
      <c r="I94" s="9">
        <v>10</v>
      </c>
      <c r="J94" s="9">
        <v>10</v>
      </c>
      <c r="K94" s="10">
        <f t="shared" si="11"/>
        <v>10</v>
      </c>
      <c r="L94" s="10">
        <f t="shared" si="12"/>
        <v>2</v>
      </c>
    </row>
    <row r="95" spans="1:12">
      <c r="A95" s="1">
        <v>20</v>
      </c>
      <c r="B95" s="2">
        <v>12</v>
      </c>
      <c r="C95" s="2">
        <v>11</v>
      </c>
      <c r="D95" s="2">
        <v>13</v>
      </c>
      <c r="E95" s="2">
        <v>11</v>
      </c>
      <c r="F95" s="9">
        <v>11</v>
      </c>
      <c r="G95" s="9">
        <v>12</v>
      </c>
      <c r="H95" s="9">
        <v>10</v>
      </c>
      <c r="I95" s="9">
        <v>11</v>
      </c>
      <c r="J95" s="9">
        <v>10</v>
      </c>
      <c r="K95" s="10">
        <f t="shared" si="11"/>
        <v>11</v>
      </c>
      <c r="L95" s="10">
        <f t="shared" si="12"/>
        <v>3</v>
      </c>
    </row>
    <row r="96" spans="1:12">
      <c r="A96" s="1">
        <v>22</v>
      </c>
      <c r="B96" s="8"/>
      <c r="C96" s="2"/>
      <c r="D96" s="8"/>
      <c r="E96" s="8"/>
      <c r="F96" s="9"/>
      <c r="G96" s="9"/>
      <c r="H96" s="9"/>
      <c r="I96" s="9"/>
      <c r="J96" s="9"/>
      <c r="K96" s="10" t="e">
        <f t="shared" si="11"/>
        <v>#NUM!</v>
      </c>
      <c r="L96" s="10">
        <f t="shared" si="12"/>
        <v>0</v>
      </c>
    </row>
    <row r="97" spans="1:12">
      <c r="A97" s="1">
        <v>24</v>
      </c>
      <c r="B97" s="8"/>
      <c r="C97" s="2"/>
      <c r="D97" s="8"/>
      <c r="E97" s="8"/>
      <c r="F97" s="9"/>
      <c r="G97" s="9"/>
      <c r="H97" s="9"/>
      <c r="I97" s="9"/>
      <c r="J97" s="9"/>
      <c r="K97" s="10" t="e">
        <f t="shared" si="11"/>
        <v>#NUM!</v>
      </c>
      <c r="L97" s="10">
        <f t="shared" si="12"/>
        <v>0</v>
      </c>
    </row>
    <row r="98" spans="1:12">
      <c r="A98" s="1">
        <v>26</v>
      </c>
      <c r="B98" s="8"/>
      <c r="C98" s="8"/>
      <c r="D98" s="8"/>
      <c r="E98" s="8"/>
      <c r="F98" s="9"/>
      <c r="G98" s="9"/>
      <c r="H98" s="9"/>
      <c r="I98" s="9"/>
      <c r="J98" s="9"/>
      <c r="K98" s="10" t="e">
        <f t="shared" si="11"/>
        <v>#NUM!</v>
      </c>
      <c r="L98" s="10">
        <f t="shared" si="12"/>
        <v>0</v>
      </c>
    </row>
    <row r="99" spans="1:12">
      <c r="A99" s="1">
        <v>28</v>
      </c>
      <c r="B99" s="8"/>
      <c r="C99" s="8"/>
      <c r="D99" s="8"/>
      <c r="E99" s="9"/>
      <c r="F99" s="9"/>
      <c r="G99" s="9"/>
      <c r="H99" s="9"/>
      <c r="I99" s="9"/>
      <c r="J99" s="9"/>
      <c r="K99" s="10" t="e">
        <f t="shared" si="11"/>
        <v>#NUM!</v>
      </c>
      <c r="L99" s="10">
        <f t="shared" si="12"/>
        <v>0</v>
      </c>
    </row>
    <row r="100" spans="1:12">
      <c r="A100" s="1">
        <v>30</v>
      </c>
      <c r="B100" s="8"/>
      <c r="C100" s="8"/>
      <c r="D100" s="8"/>
      <c r="E100" s="9"/>
      <c r="F100" s="9"/>
      <c r="G100" s="9"/>
      <c r="H100" s="9"/>
      <c r="I100" s="9"/>
      <c r="J100" s="9"/>
      <c r="K100" s="10" t="e">
        <f>MEDIAN(B100:J100)</f>
        <v>#NUM!</v>
      </c>
      <c r="L100" s="10">
        <f t="shared" si="12"/>
        <v>0</v>
      </c>
    </row>
  </sheetData>
  <mergeCells count="5">
    <mergeCell ref="B1:L1"/>
    <mergeCell ref="B22:L22"/>
    <mergeCell ref="B43:L43"/>
    <mergeCell ref="B63:L63"/>
    <mergeCell ref="B83:L83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zoomScale="85" zoomScaleNormal="85" workbookViewId="0">
      <selection activeCell="H28" sqref="H28"/>
    </sheetView>
  </sheetViews>
  <sheetFormatPr defaultColWidth="8.875" defaultRowHeight="14.25"/>
  <cols>
    <col min="1" max="22" width="10.625" customWidth="1"/>
  </cols>
  <sheetData>
    <row r="1" spans="1:12">
      <c r="A1" s="1"/>
      <c r="B1" s="60" t="s">
        <v>9</v>
      </c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>
      <c r="A2" s="1" t="s">
        <v>1</v>
      </c>
      <c r="B2" s="1" t="s">
        <v>5</v>
      </c>
      <c r="C2" s="1" t="s">
        <v>6</v>
      </c>
      <c r="D2" s="1" t="s">
        <v>7</v>
      </c>
      <c r="E2" s="1" t="s">
        <v>0</v>
      </c>
      <c r="F2" s="1" t="s">
        <v>14</v>
      </c>
      <c r="G2" s="1" t="s">
        <v>15</v>
      </c>
      <c r="H2" s="1" t="s">
        <v>18</v>
      </c>
      <c r="I2" s="1" t="s">
        <v>19</v>
      </c>
      <c r="J2" s="1" t="s">
        <v>20</v>
      </c>
      <c r="K2" s="1" t="s">
        <v>2</v>
      </c>
      <c r="L2" s="1" t="s">
        <v>3</v>
      </c>
    </row>
    <row r="3" spans="1:12">
      <c r="A3" s="1">
        <v>0</v>
      </c>
      <c r="B3" s="7">
        <v>11.59</v>
      </c>
      <c r="C3" s="5">
        <v>10.51</v>
      </c>
      <c r="D3" s="5">
        <v>11.3</v>
      </c>
      <c r="E3" s="5">
        <v>10.6166</v>
      </c>
      <c r="F3" s="7">
        <v>11</v>
      </c>
      <c r="G3" s="7">
        <v>12.08</v>
      </c>
      <c r="H3" s="7">
        <v>11.95</v>
      </c>
      <c r="I3" s="7">
        <v>10.24</v>
      </c>
      <c r="J3" s="7">
        <v>7.8550000000000004</v>
      </c>
      <c r="K3" s="3">
        <f>AVERAGE(B3:J3)</f>
        <v>10.793511111111112</v>
      </c>
      <c r="L3" s="4">
        <f>(MAX(B3:J3)-MIN(B3:J3))/K3</f>
        <v>0.39143888920915443</v>
      </c>
    </row>
    <row r="4" spans="1:12">
      <c r="A4" s="1">
        <v>2</v>
      </c>
      <c r="B4" s="7">
        <v>15.58</v>
      </c>
      <c r="C4" s="5">
        <v>15.02</v>
      </c>
      <c r="D4" s="5">
        <v>16.2</v>
      </c>
      <c r="E4" s="5">
        <v>15.1097</v>
      </c>
      <c r="F4" s="7">
        <v>14.16</v>
      </c>
      <c r="G4" s="7">
        <v>16.98</v>
      </c>
      <c r="H4" s="7">
        <v>16.420000000000002</v>
      </c>
      <c r="I4" s="7">
        <v>15.56</v>
      </c>
      <c r="J4" s="7">
        <v>12.554</v>
      </c>
      <c r="K4" s="3">
        <f t="shared" ref="K4:K18" si="0">AVERAGE(B4:J4)</f>
        <v>15.287077777777776</v>
      </c>
      <c r="L4" s="4">
        <f t="shared" ref="L4:L18" si="1">(MAX(B4:J4)-MIN(B4:J4))/K4</f>
        <v>0.28952557606751383</v>
      </c>
    </row>
    <row r="5" spans="1:12">
      <c r="A5" s="1">
        <v>4</v>
      </c>
      <c r="B5" s="7">
        <v>21</v>
      </c>
      <c r="C5" s="5">
        <v>20.65</v>
      </c>
      <c r="D5" s="5">
        <v>21.4</v>
      </c>
      <c r="E5" s="5">
        <v>20.0837</v>
      </c>
      <c r="F5" s="7">
        <v>20.65</v>
      </c>
      <c r="G5" s="7">
        <v>22.89</v>
      </c>
      <c r="H5" s="7">
        <v>21.74</v>
      </c>
      <c r="I5" s="7">
        <v>22.19</v>
      </c>
      <c r="J5" s="7">
        <v>17.702000000000002</v>
      </c>
      <c r="K5" s="3">
        <f t="shared" si="0"/>
        <v>20.922855555555557</v>
      </c>
      <c r="L5" s="4">
        <f t="shared" si="1"/>
        <v>0.24795850577013859</v>
      </c>
    </row>
    <row r="6" spans="1:12">
      <c r="A6" s="1">
        <v>6</v>
      </c>
      <c r="B6" s="7">
        <v>26.6</v>
      </c>
      <c r="C6" s="5">
        <v>26.8</v>
      </c>
      <c r="D6" s="5">
        <v>27</v>
      </c>
      <c r="E6" s="5">
        <v>25.011800000000001</v>
      </c>
      <c r="F6" s="7">
        <v>27.33</v>
      </c>
      <c r="G6" s="7">
        <v>28.8</v>
      </c>
      <c r="H6" s="7">
        <v>27.24</v>
      </c>
      <c r="I6" s="7">
        <v>27.96</v>
      </c>
      <c r="J6" s="7">
        <v>23.512</v>
      </c>
      <c r="K6" s="3">
        <f t="shared" si="0"/>
        <v>26.69486666666667</v>
      </c>
      <c r="L6" s="4">
        <f t="shared" si="1"/>
        <v>0.19809051927586577</v>
      </c>
    </row>
    <row r="7" spans="1:12">
      <c r="A7" s="1">
        <v>8</v>
      </c>
      <c r="B7" s="7">
        <v>33.92</v>
      </c>
      <c r="C7" s="5">
        <v>33.67</v>
      </c>
      <c r="D7" s="5">
        <v>33.1</v>
      </c>
      <c r="E7" s="5">
        <v>30.739000000000001</v>
      </c>
      <c r="F7" s="7">
        <v>34.29</v>
      </c>
      <c r="G7" s="7">
        <v>32.28</v>
      </c>
      <c r="H7" s="7">
        <v>33.35</v>
      </c>
      <c r="I7" s="7">
        <v>33.659999999999997</v>
      </c>
      <c r="J7" s="7">
        <v>28.521999999999998</v>
      </c>
      <c r="K7" s="3">
        <f t="shared" si="0"/>
        <v>32.614555555555555</v>
      </c>
      <c r="L7" s="4">
        <f t="shared" si="1"/>
        <v>0.17685355209500872</v>
      </c>
    </row>
    <row r="8" spans="1:12">
      <c r="A8" s="1">
        <v>10</v>
      </c>
      <c r="B8" s="7">
        <v>41.14</v>
      </c>
      <c r="C8" s="5">
        <v>41.28</v>
      </c>
      <c r="D8" s="5">
        <v>40.200000000000003</v>
      </c>
      <c r="E8" s="5">
        <v>37.476900000000001</v>
      </c>
      <c r="F8" s="7">
        <v>42.95</v>
      </c>
      <c r="G8" s="7">
        <v>38.770000000000003</v>
      </c>
      <c r="H8" s="7">
        <v>39.49</v>
      </c>
      <c r="I8" s="7">
        <v>38.229999999999997</v>
      </c>
      <c r="J8" s="7">
        <v>35.076000000000001</v>
      </c>
      <c r="K8" s="3">
        <f t="shared" si="0"/>
        <v>39.401433333333337</v>
      </c>
      <c r="L8" s="4">
        <f t="shared" si="1"/>
        <v>0.19984044573674567</v>
      </c>
    </row>
    <row r="9" spans="1:12">
      <c r="A9" s="1">
        <v>12</v>
      </c>
      <c r="B9" s="7">
        <v>48.17</v>
      </c>
      <c r="C9" s="5">
        <v>49.01</v>
      </c>
      <c r="D9" s="5">
        <v>44.5</v>
      </c>
      <c r="E9" s="5">
        <v>43.957500000000003</v>
      </c>
      <c r="F9" s="7">
        <v>50.17</v>
      </c>
      <c r="G9" s="7">
        <v>48.61</v>
      </c>
      <c r="H9" s="7">
        <v>45.46</v>
      </c>
      <c r="I9" s="7">
        <v>42.53</v>
      </c>
      <c r="J9" s="7">
        <v>40.805999999999997</v>
      </c>
      <c r="K9" s="3">
        <f t="shared" si="0"/>
        <v>45.912611111111111</v>
      </c>
      <c r="L9" s="4">
        <f t="shared" si="1"/>
        <v>0.20395267821598287</v>
      </c>
    </row>
    <row r="10" spans="1:12">
      <c r="A10" s="1">
        <v>14</v>
      </c>
      <c r="B10" s="7">
        <v>54.72</v>
      </c>
      <c r="C10" s="5">
        <v>56.21</v>
      </c>
      <c r="D10" s="5">
        <v>49.4</v>
      </c>
      <c r="E10" s="5">
        <v>49.685400000000001</v>
      </c>
      <c r="F10" s="7">
        <v>60.07</v>
      </c>
      <c r="G10" s="7">
        <v>59.12</v>
      </c>
      <c r="H10" s="7">
        <v>52.87</v>
      </c>
      <c r="I10" s="7">
        <v>53.93</v>
      </c>
      <c r="J10" s="7">
        <v>48.231999999999999</v>
      </c>
      <c r="K10" s="3">
        <f t="shared" si="0"/>
        <v>53.804155555555553</v>
      </c>
      <c r="L10" s="4">
        <f t="shared" si="1"/>
        <v>0.22002018018434763</v>
      </c>
    </row>
    <row r="11" spans="1:12">
      <c r="A11" s="1">
        <v>16</v>
      </c>
      <c r="B11" s="7">
        <v>63.37</v>
      </c>
      <c r="C11" s="5">
        <v>65.84</v>
      </c>
      <c r="D11" s="5">
        <v>61.6</v>
      </c>
      <c r="E11" s="5">
        <v>56.696199999999997</v>
      </c>
      <c r="F11" s="7">
        <v>68.42</v>
      </c>
      <c r="G11" s="7">
        <v>66.75</v>
      </c>
      <c r="H11" s="7">
        <v>62.59</v>
      </c>
      <c r="I11" s="7">
        <v>63.1</v>
      </c>
      <c r="J11" s="7">
        <v>57.198999999999998</v>
      </c>
      <c r="K11" s="3">
        <f t="shared" si="0"/>
        <v>62.840577777777781</v>
      </c>
      <c r="L11" s="4">
        <f t="shared" si="1"/>
        <v>0.18656416625351072</v>
      </c>
    </row>
    <row r="12" spans="1:12">
      <c r="A12" s="1">
        <v>18</v>
      </c>
      <c r="B12" s="7">
        <v>71.819999999999993</v>
      </c>
      <c r="C12" s="5">
        <v>74.83</v>
      </c>
      <c r="D12" s="5">
        <v>70.5</v>
      </c>
      <c r="E12" s="5">
        <v>65.780600000000007</v>
      </c>
      <c r="F12" s="7">
        <v>74.319999999999993</v>
      </c>
      <c r="G12" s="7">
        <v>74.11</v>
      </c>
      <c r="H12" s="7">
        <v>73.42</v>
      </c>
      <c r="I12" s="7">
        <v>72.2</v>
      </c>
      <c r="J12" s="7">
        <v>68.807000000000002</v>
      </c>
      <c r="K12" s="3">
        <f t="shared" si="0"/>
        <v>71.754177777777784</v>
      </c>
      <c r="L12" s="4">
        <f t="shared" si="1"/>
        <v>0.12611669843149653</v>
      </c>
    </row>
    <row r="13" spans="1:12">
      <c r="A13" s="1">
        <v>20</v>
      </c>
      <c r="B13" s="7">
        <v>82.94</v>
      </c>
      <c r="C13" s="5">
        <v>81.33</v>
      </c>
      <c r="D13" s="5">
        <v>75</v>
      </c>
      <c r="E13" s="5">
        <v>76.755700000000004</v>
      </c>
      <c r="F13" s="7">
        <v>83.12</v>
      </c>
      <c r="G13" s="7">
        <v>83.09</v>
      </c>
      <c r="H13" s="7">
        <v>84.85</v>
      </c>
      <c r="I13" s="7">
        <v>78.45</v>
      </c>
      <c r="J13" s="7">
        <v>81.114000000000004</v>
      </c>
      <c r="K13" s="3">
        <f t="shared" si="0"/>
        <v>80.73885555555556</v>
      </c>
      <c r="L13" s="4">
        <f t="shared" si="1"/>
        <v>0.12199826133555129</v>
      </c>
    </row>
    <row r="14" spans="1:12">
      <c r="A14" s="1">
        <v>22</v>
      </c>
      <c r="B14" s="7"/>
      <c r="C14" s="5"/>
      <c r="D14" s="7"/>
      <c r="E14" s="5"/>
      <c r="F14" s="7"/>
      <c r="G14" s="7"/>
      <c r="H14" s="7"/>
      <c r="I14" s="7"/>
      <c r="J14" s="7"/>
      <c r="K14" s="3" t="e">
        <f t="shared" si="0"/>
        <v>#DIV/0!</v>
      </c>
      <c r="L14" s="4" t="e">
        <f t="shared" si="1"/>
        <v>#DIV/0!</v>
      </c>
    </row>
    <row r="15" spans="1:12">
      <c r="A15" s="1">
        <v>24</v>
      </c>
      <c r="B15" s="7"/>
      <c r="C15" s="5"/>
      <c r="D15" s="7"/>
      <c r="E15" s="5"/>
      <c r="F15" s="7"/>
      <c r="G15" s="7"/>
      <c r="H15" s="7"/>
      <c r="I15" s="7"/>
      <c r="J15" s="7"/>
      <c r="K15" s="3" t="e">
        <f t="shared" si="0"/>
        <v>#DIV/0!</v>
      </c>
      <c r="L15" s="4" t="e">
        <f t="shared" si="1"/>
        <v>#DIV/0!</v>
      </c>
    </row>
    <row r="16" spans="1:12">
      <c r="A16" s="1">
        <v>26</v>
      </c>
      <c r="B16" s="7"/>
      <c r="C16" s="7"/>
      <c r="D16" s="7"/>
      <c r="E16" s="7"/>
      <c r="F16" s="7"/>
      <c r="G16" s="7"/>
      <c r="H16" s="7"/>
      <c r="I16" s="7"/>
      <c r="J16" s="7"/>
      <c r="K16" s="3" t="e">
        <f t="shared" si="0"/>
        <v>#DIV/0!</v>
      </c>
      <c r="L16" s="4" t="e">
        <f t="shared" si="1"/>
        <v>#DIV/0!</v>
      </c>
    </row>
    <row r="17" spans="1:12">
      <c r="A17" s="1">
        <v>28</v>
      </c>
      <c r="B17" s="7"/>
      <c r="C17" s="7"/>
      <c r="D17" s="7"/>
      <c r="E17" s="7"/>
      <c r="F17" s="7"/>
      <c r="G17" s="7"/>
      <c r="H17" s="7"/>
      <c r="I17" s="7"/>
      <c r="J17" s="7"/>
      <c r="K17" s="3" t="e">
        <f t="shared" si="0"/>
        <v>#DIV/0!</v>
      </c>
      <c r="L17" s="4" t="e">
        <f t="shared" si="1"/>
        <v>#DIV/0!</v>
      </c>
    </row>
    <row r="18" spans="1:12">
      <c r="A18" s="1">
        <v>30</v>
      </c>
      <c r="B18" s="7"/>
      <c r="C18" s="7"/>
      <c r="D18" s="7"/>
      <c r="E18" s="7"/>
      <c r="F18" s="7"/>
      <c r="G18" s="7"/>
      <c r="H18" s="7"/>
      <c r="I18" s="7"/>
      <c r="J18" s="7"/>
      <c r="K18" s="3" t="e">
        <f t="shared" si="0"/>
        <v>#DIV/0!</v>
      </c>
      <c r="L18" s="4" t="e">
        <f t="shared" si="1"/>
        <v>#DIV/0!</v>
      </c>
    </row>
    <row r="20" spans="1:12">
      <c r="A20" t="s">
        <v>4</v>
      </c>
      <c r="C20">
        <v>207.43</v>
      </c>
    </row>
    <row r="22" spans="1:12">
      <c r="A22" s="1"/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7"/>
      <c r="L22" s="58"/>
    </row>
    <row r="23" spans="1:12">
      <c r="A23" s="1" t="s">
        <v>8</v>
      </c>
      <c r="B23" s="1" t="s">
        <v>5</v>
      </c>
      <c r="C23" s="1" t="s">
        <v>6</v>
      </c>
      <c r="D23" s="1" t="s">
        <v>7</v>
      </c>
      <c r="E23" s="1" t="s">
        <v>0</v>
      </c>
      <c r="F23" s="1" t="s">
        <v>14</v>
      </c>
      <c r="G23" s="1" t="s">
        <v>15</v>
      </c>
      <c r="H23" s="1" t="s">
        <v>18</v>
      </c>
      <c r="I23" s="1" t="s">
        <v>19</v>
      </c>
      <c r="J23" s="1" t="s">
        <v>20</v>
      </c>
      <c r="K23" s="1" t="s">
        <v>16</v>
      </c>
      <c r="L23" s="1" t="s">
        <v>3</v>
      </c>
    </row>
    <row r="24" spans="1:12">
      <c r="A24" s="11">
        <v>0.1</v>
      </c>
      <c r="B24" s="3">
        <f t="shared" ref="B24:J32" ca="1" si="2">IFERROR(FORECAST($C$20*$A24, OFFSET($A$2,MATCH($C$20*$A24,B$3:B$18,1),0,2,1),OFFSET(B$2,MATCH($C$20*$A24,B$3:B$18,1),0,2,1)),"")</f>
        <v>3.905166051660518</v>
      </c>
      <c r="C24" s="3">
        <f t="shared" ca="1" si="2"/>
        <v>4.0302439024390253</v>
      </c>
      <c r="D24" s="3">
        <f ca="1">IFERROR(FORECAST($C$20*$A24, OFFSET($A$2,MATCH($C$20*$A24,D$3:D$18,1),0,2,1),OFFSET(D$2,MATCH($C$20*$A24,D$3:D$18,1),0,2,1)),"")</f>
        <v>3.7473076923076949</v>
      </c>
      <c r="E24" s="3">
        <f ca="1">IFERROR(FORECAST($C$20*$A24, OFFSET($A$2,MATCH($C$20*$A24,E$3:E$18,1),0,2,1),OFFSET(E$2,MATCH($C$20*$A24,E$3:E$18,1),0,2,1)),"")</f>
        <v>4.2675676224102617</v>
      </c>
      <c r="F24" s="3">
        <f t="shared" ca="1" si="2"/>
        <v>4.0278443113772466</v>
      </c>
      <c r="G24" s="3">
        <f t="shared" ca="1" si="2"/>
        <v>3.2734348561759727</v>
      </c>
      <c r="H24" s="3">
        <f t="shared" ca="1" si="2"/>
        <v>3.6251879699248137</v>
      </c>
      <c r="I24" s="3">
        <f t="shared" ca="1" si="2"/>
        <v>3.5634992458521877</v>
      </c>
      <c r="J24" s="3">
        <f t="shared" ca="1" si="2"/>
        <v>5.0468158347676431</v>
      </c>
      <c r="K24" s="3">
        <f ca="1">AVERAGE(B24:J24)</f>
        <v>3.9430074985461516</v>
      </c>
      <c r="L24" s="12">
        <f ca="1">MAX(B24:J24)-MIN(B24:J24)</f>
        <v>1.7733809785916703</v>
      </c>
    </row>
    <row r="25" spans="1:12">
      <c r="A25" s="11">
        <v>0.15</v>
      </c>
      <c r="B25" s="3">
        <f t="shared" ca="1" si="2"/>
        <v>7.2334699453551909</v>
      </c>
      <c r="C25" s="3">
        <f t="shared" ca="1" si="2"/>
        <v>7.2560407569141194</v>
      </c>
      <c r="D25" s="3">
        <f ca="1">IFERROR(FORECAST($C$20*$A25, OFFSET($A$2,MATCH($C$20*$A25,D$3:D$18,1),0,2,1),OFFSET(D$2,MATCH($C$20*$A25,D$3:D$18,1),0,2,1)),"")</f>
        <v>7.3490163934426214</v>
      </c>
      <c r="E25" s="3">
        <f ca="1">IFERROR(FORECAST($C$20*$A25, OFFSET($A$2,MATCH($C$20*$A25,E$3:E$18,1),0,2,1),OFFSET(E$2,MATCH($C$20*$A25,E$3:E$18,1),0,2,1)),"")</f>
        <v>8.111459059944492</v>
      </c>
      <c r="F25" s="3">
        <f t="shared" ca="1" si="2"/>
        <v>7.0875000000000004</v>
      </c>
      <c r="G25" s="3">
        <f t="shared" ca="1" si="2"/>
        <v>7.3301724137931039</v>
      </c>
      <c r="H25" s="3">
        <f t="shared" ca="1" si="2"/>
        <v>7.2682487725040907</v>
      </c>
      <c r="I25" s="3">
        <f t="shared" ca="1" si="2"/>
        <v>7.1068421052631585</v>
      </c>
      <c r="J25" s="3">
        <f t="shared" ca="1" si="2"/>
        <v>8.791119926762283</v>
      </c>
      <c r="K25" s="3">
        <f t="shared" ref="K25:K40" ca="1" si="3">AVERAGE(B25:J25)</f>
        <v>7.5037632637754506</v>
      </c>
      <c r="L25" s="12">
        <f t="shared" ref="L25:L40" ca="1" si="4">MAX(B25:J25)-MIN(B25:J25)</f>
        <v>1.7036199267622827</v>
      </c>
    </row>
    <row r="26" spans="1:12">
      <c r="A26" s="11">
        <v>0.2</v>
      </c>
      <c r="B26" s="3">
        <f t="shared" ca="1" si="2"/>
        <v>10.098435277382647</v>
      </c>
      <c r="C26" s="3">
        <f t="shared" ca="1" si="2"/>
        <v>10.053298835705048</v>
      </c>
      <c r="D26" s="3">
        <f t="shared" ca="1" si="2"/>
        <v>10.598139534883721</v>
      </c>
      <c r="E26" s="3">
        <f t="shared" ca="1" si="2"/>
        <v>11.237261981915255</v>
      </c>
      <c r="F26" s="3">
        <f t="shared" ca="1" si="2"/>
        <v>9.6618937644341809</v>
      </c>
      <c r="G26" s="3">
        <f t="shared" ca="1" si="2"/>
        <v>10.552032520325206</v>
      </c>
      <c r="H26" s="3">
        <f t="shared" ca="1" si="2"/>
        <v>10.668676716917924</v>
      </c>
      <c r="I26" s="3">
        <f t="shared" ca="1" si="2"/>
        <v>11.514418604651166</v>
      </c>
      <c r="J26" s="3">
        <f t="shared" ca="1" si="2"/>
        <v>12.183140317802318</v>
      </c>
      <c r="K26" s="3">
        <f t="shared" ca="1" si="3"/>
        <v>10.729699728224164</v>
      </c>
      <c r="L26" s="12">
        <f t="shared" ca="1" si="4"/>
        <v>2.5212465533681367</v>
      </c>
    </row>
    <row r="27" spans="1:12">
      <c r="A27" s="11">
        <v>0.25</v>
      </c>
      <c r="B27" s="3">
        <f t="shared" ca="1" si="2"/>
        <v>13.125954198473284</v>
      </c>
      <c r="C27" s="3">
        <f t="shared" ca="1" si="2"/>
        <v>12.790972222222223</v>
      </c>
      <c r="D27" s="3">
        <f t="shared" ca="1" si="2"/>
        <v>14.402868852459017</v>
      </c>
      <c r="E27" s="3">
        <f t="shared" ca="1" si="2"/>
        <v>14.619643977862728</v>
      </c>
      <c r="F27" s="3">
        <f t="shared" ca="1" si="2"/>
        <v>12.34090909090909</v>
      </c>
      <c r="G27" s="3">
        <f t="shared" ca="1" si="2"/>
        <v>12.617982873453855</v>
      </c>
      <c r="H27" s="3">
        <f t="shared" ca="1" si="2"/>
        <v>13.726720647773281</v>
      </c>
      <c r="I27" s="3">
        <f t="shared" ca="1" si="2"/>
        <v>13.636403508771929</v>
      </c>
      <c r="J27" s="3">
        <f t="shared" ca="1" si="2"/>
        <v>14.808631649381065</v>
      </c>
      <c r="K27" s="3">
        <f t="shared" ca="1" si="3"/>
        <v>13.563343002367386</v>
      </c>
      <c r="L27" s="12">
        <f t="shared" ca="1" si="4"/>
        <v>2.4677225584719746</v>
      </c>
    </row>
    <row r="28" spans="1:12">
      <c r="A28" s="11">
        <v>0.3</v>
      </c>
      <c r="B28" s="3">
        <f t="shared" ca="1" si="2"/>
        <v>15.736184971098265</v>
      </c>
      <c r="C28" s="3">
        <f t="shared" ca="1" si="2"/>
        <v>15.250051921079958</v>
      </c>
      <c r="D28" s="3">
        <f t="shared" ca="1" si="2"/>
        <v>16.141348314606745</v>
      </c>
      <c r="E28" s="3">
        <f t="shared" ca="1" si="2"/>
        <v>17.218088151116199</v>
      </c>
      <c r="F28" s="3">
        <f t="shared" ca="1" si="2"/>
        <v>14.517125748502993</v>
      </c>
      <c r="G28" s="3">
        <f t="shared" ca="1" si="2"/>
        <v>14.814941022280472</v>
      </c>
      <c r="H28" s="3">
        <f t="shared" ca="1" si="2"/>
        <v>15.925720164609052</v>
      </c>
      <c r="I28" s="3">
        <f t="shared" ca="1" si="2"/>
        <v>15.810032715376225</v>
      </c>
      <c r="J28" s="3">
        <f t="shared" ca="1" si="2"/>
        <v>16.866643694004132</v>
      </c>
      <c r="K28" s="3">
        <f t="shared" ca="1" si="3"/>
        <v>15.808904078074894</v>
      </c>
      <c r="L28" s="12">
        <f t="shared" ca="1" si="4"/>
        <v>2.7009624026132055</v>
      </c>
    </row>
    <row r="29" spans="1:12">
      <c r="A29" s="11">
        <v>0.35</v>
      </c>
      <c r="B29" s="3">
        <f t="shared" ca="1" si="2"/>
        <v>18.140377697841728</v>
      </c>
      <c r="C29" s="3">
        <f t="shared" ca="1" si="2"/>
        <v>17.504004449388205</v>
      </c>
      <c r="D29" s="3">
        <f t="shared" ca="1" si="2"/>
        <v>18.933555555555557</v>
      </c>
      <c r="E29" s="3">
        <f t="shared" ca="1" si="2"/>
        <v>19.242795054259183</v>
      </c>
      <c r="F29" s="3">
        <f t="shared" ca="1" si="2"/>
        <v>17.417118644067795</v>
      </c>
      <c r="G29" s="3">
        <f t="shared" ca="1" si="2"/>
        <v>17.58980978260869</v>
      </c>
      <c r="H29" s="3">
        <f t="shared" ca="1" si="2"/>
        <v>17.848661126500463</v>
      </c>
      <c r="I29" s="3">
        <f t="shared" ca="1" si="2"/>
        <v>18.128159999999998</v>
      </c>
      <c r="J29" s="3">
        <f t="shared" ca="1" si="2"/>
        <v>18.616478426911513</v>
      </c>
      <c r="K29" s="3">
        <f t="shared" ca="1" si="3"/>
        <v>18.157884526348127</v>
      </c>
      <c r="L29" s="12">
        <f t="shared" ca="1" si="4"/>
        <v>1.825676410191388</v>
      </c>
    </row>
    <row r="30" spans="1:12">
      <c r="A30" s="11">
        <v>0.4</v>
      </c>
      <c r="B30" s="3" t="str">
        <f t="shared" ref="B30:B40" ca="1" si="5">IFERROR(FORECAST($C$20*A30, OFFSET($A$2,MATCH($C$20*A30,B$3:B$18,1),0,2,1),OFFSET(B$2,MATCH($C$20*A30,B$3:B$18,1),0,2,1)),"")</f>
        <v/>
      </c>
      <c r="C30" s="3" t="str">
        <f t="shared" ca="1" si="2"/>
        <v/>
      </c>
      <c r="D30" s="3" t="str">
        <f t="shared" ref="C30:I40" ca="1" si="6">IFERROR(FORECAST($C$20*$A30, OFFSET($A$2,MATCH($C$20*$A30,D$3:D$18,1),0,2,1),OFFSET(D$2,MATCH($C$20*$A30,D$3:D$18,1),0,2,1)),"")</f>
        <v/>
      </c>
      <c r="E30" s="3" t="str">
        <f t="shared" ca="1" si="6"/>
        <v/>
      </c>
      <c r="F30" s="3">
        <f t="shared" ca="1" si="6"/>
        <v>19.966363636363635</v>
      </c>
      <c r="G30" s="3">
        <f t="shared" ca="1" si="6"/>
        <v>19.973719376391983</v>
      </c>
      <c r="H30" s="3">
        <f t="shared" ca="1" si="6"/>
        <v>19.671391076115491</v>
      </c>
      <c r="I30" s="3" t="str">
        <f t="shared" ca="1" si="6"/>
        <v/>
      </c>
      <c r="J30" s="3" t="str">
        <f t="shared" ca="1" si="2"/>
        <v/>
      </c>
      <c r="K30" s="3">
        <f t="shared" ca="1" si="3"/>
        <v>19.870491362957036</v>
      </c>
      <c r="L30" s="12">
        <f t="shared" ca="1" si="4"/>
        <v>0.30232830027649271</v>
      </c>
    </row>
    <row r="31" spans="1:12">
      <c r="A31" s="11">
        <v>0.45</v>
      </c>
      <c r="B31" s="3" t="str">
        <f t="shared" ca="1" si="5"/>
        <v/>
      </c>
      <c r="C31" s="3" t="str">
        <f t="shared" ca="1" si="2"/>
        <v/>
      </c>
      <c r="D31" s="3" t="str">
        <f t="shared" ca="1" si="6"/>
        <v/>
      </c>
      <c r="E31" s="3" t="str">
        <f t="shared" ca="1" si="6"/>
        <v/>
      </c>
      <c r="F31" s="3" t="str">
        <f t="shared" ca="1" si="6"/>
        <v/>
      </c>
      <c r="G31" s="3" t="str">
        <f t="shared" ca="1" si="6"/>
        <v/>
      </c>
      <c r="H31" s="3" t="str">
        <f t="shared" ca="1" si="6"/>
        <v/>
      </c>
      <c r="I31" s="3" t="str">
        <f t="shared" ca="1" si="6"/>
        <v/>
      </c>
      <c r="J31" s="3"/>
      <c r="K31" s="3" t="e">
        <f t="shared" ca="1" si="3"/>
        <v>#DIV/0!</v>
      </c>
      <c r="L31" s="12">
        <f t="shared" ca="1" si="4"/>
        <v>0</v>
      </c>
    </row>
    <row r="32" spans="1:12">
      <c r="A32" s="11">
        <v>0.5</v>
      </c>
      <c r="B32" s="3" t="str">
        <f t="shared" ca="1" si="5"/>
        <v/>
      </c>
      <c r="C32" s="3" t="str">
        <f t="shared" ca="1" si="2"/>
        <v/>
      </c>
      <c r="D32" s="3" t="str">
        <f t="shared" ca="1" si="6"/>
        <v/>
      </c>
      <c r="E32" s="3" t="str">
        <f t="shared" ca="1" si="6"/>
        <v/>
      </c>
      <c r="F32" s="3" t="str">
        <f t="shared" ca="1" si="6"/>
        <v/>
      </c>
      <c r="G32" s="3" t="str">
        <f t="shared" ca="1" si="6"/>
        <v/>
      </c>
      <c r="H32" s="3" t="str">
        <f t="shared" ca="1" si="6"/>
        <v/>
      </c>
      <c r="I32" s="3" t="str">
        <f t="shared" ca="1" si="6"/>
        <v/>
      </c>
      <c r="J32" s="3"/>
      <c r="K32" s="3" t="e">
        <f t="shared" ca="1" si="3"/>
        <v>#DIV/0!</v>
      </c>
      <c r="L32" s="12">
        <f t="shared" ca="1" si="4"/>
        <v>0</v>
      </c>
    </row>
    <row r="33" spans="1:12">
      <c r="A33" s="11">
        <v>0.55000000000000004</v>
      </c>
      <c r="B33" s="3" t="str">
        <f t="shared" ca="1" si="5"/>
        <v/>
      </c>
      <c r="C33" s="3" t="str">
        <f t="shared" ca="1" si="6"/>
        <v/>
      </c>
      <c r="D33" s="3" t="str">
        <f t="shared" ca="1" si="6"/>
        <v/>
      </c>
      <c r="E33" s="3" t="str">
        <f t="shared" ca="1" si="6"/>
        <v/>
      </c>
      <c r="F33" s="3" t="str">
        <f t="shared" ca="1" si="6"/>
        <v/>
      </c>
      <c r="G33" s="3" t="str">
        <f t="shared" ca="1" si="6"/>
        <v/>
      </c>
      <c r="H33" s="3" t="str">
        <f t="shared" ca="1" si="6"/>
        <v/>
      </c>
      <c r="I33" s="3" t="str">
        <f t="shared" ca="1" si="6"/>
        <v/>
      </c>
      <c r="J33" s="3"/>
      <c r="K33" s="3" t="e">
        <f t="shared" ca="1" si="3"/>
        <v>#DIV/0!</v>
      </c>
      <c r="L33" s="12">
        <f t="shared" ca="1" si="4"/>
        <v>0</v>
      </c>
    </row>
    <row r="34" spans="1:12">
      <c r="A34" s="11">
        <v>0.6</v>
      </c>
      <c r="B34" s="3" t="str">
        <f t="shared" ca="1" si="5"/>
        <v/>
      </c>
      <c r="C34" s="3" t="str">
        <f t="shared" ca="1" si="6"/>
        <v/>
      </c>
      <c r="D34" s="3" t="str">
        <f t="shared" ca="1" si="6"/>
        <v/>
      </c>
      <c r="E34" s="3" t="str">
        <f t="shared" ca="1" si="6"/>
        <v/>
      </c>
      <c r="F34" s="3" t="str">
        <f t="shared" ca="1" si="6"/>
        <v/>
      </c>
      <c r="G34" s="3" t="str">
        <f t="shared" ca="1" si="6"/>
        <v/>
      </c>
      <c r="H34" s="3" t="str">
        <f t="shared" ca="1" si="6"/>
        <v/>
      </c>
      <c r="I34" s="3" t="str">
        <f t="shared" ca="1" si="6"/>
        <v/>
      </c>
      <c r="J34" s="3"/>
      <c r="K34" s="3" t="e">
        <f t="shared" ca="1" si="3"/>
        <v>#DIV/0!</v>
      </c>
      <c r="L34" s="12">
        <f t="shared" ca="1" si="4"/>
        <v>0</v>
      </c>
    </row>
    <row r="35" spans="1:12">
      <c r="A35" s="11">
        <v>0.65</v>
      </c>
      <c r="B35" s="3" t="str">
        <f t="shared" ca="1" si="5"/>
        <v/>
      </c>
      <c r="C35" s="3" t="str">
        <f t="shared" ca="1" si="6"/>
        <v/>
      </c>
      <c r="D35" s="3" t="str">
        <f t="shared" ca="1" si="6"/>
        <v/>
      </c>
      <c r="E35" s="3" t="str">
        <f t="shared" ca="1" si="6"/>
        <v/>
      </c>
      <c r="F35" s="3" t="str">
        <f t="shared" ca="1" si="6"/>
        <v/>
      </c>
      <c r="G35" s="3" t="str">
        <f t="shared" ca="1" si="6"/>
        <v/>
      </c>
      <c r="H35" s="3" t="str">
        <f t="shared" ca="1" si="6"/>
        <v/>
      </c>
      <c r="I35" s="3" t="str">
        <f t="shared" ca="1" si="6"/>
        <v/>
      </c>
      <c r="J35" s="3"/>
      <c r="K35" s="3" t="e">
        <f t="shared" ca="1" si="3"/>
        <v>#DIV/0!</v>
      </c>
      <c r="L35" s="12">
        <f t="shared" ca="1" si="4"/>
        <v>0</v>
      </c>
    </row>
    <row r="36" spans="1:12">
      <c r="A36" s="11">
        <v>0.7</v>
      </c>
      <c r="B36" s="3" t="str">
        <f t="shared" ca="1" si="5"/>
        <v/>
      </c>
      <c r="C36" s="3" t="str">
        <f t="shared" ca="1" si="6"/>
        <v/>
      </c>
      <c r="D36" s="3" t="str">
        <f t="shared" ca="1" si="6"/>
        <v/>
      </c>
      <c r="E36" s="3" t="str">
        <f t="shared" ca="1" si="6"/>
        <v/>
      </c>
      <c r="F36" s="3" t="str">
        <f t="shared" ca="1" si="6"/>
        <v/>
      </c>
      <c r="G36" s="3" t="str">
        <f t="shared" ca="1" si="6"/>
        <v/>
      </c>
      <c r="H36" s="3"/>
      <c r="I36" s="3" t="str">
        <f t="shared" ca="1" si="6"/>
        <v/>
      </c>
      <c r="J36" s="3"/>
      <c r="K36" s="3" t="e">
        <f t="shared" ca="1" si="3"/>
        <v>#DIV/0!</v>
      </c>
      <c r="L36" s="12">
        <f t="shared" ca="1" si="4"/>
        <v>0</v>
      </c>
    </row>
    <row r="37" spans="1:12">
      <c r="A37" s="11">
        <v>0.75</v>
      </c>
      <c r="B37" s="3" t="str">
        <f t="shared" ca="1" si="5"/>
        <v/>
      </c>
      <c r="C37" s="3" t="str">
        <f t="shared" ca="1" si="6"/>
        <v/>
      </c>
      <c r="D37" s="3" t="str">
        <f t="shared" ca="1" si="6"/>
        <v/>
      </c>
      <c r="E37" s="3" t="str">
        <f t="shared" ca="1" si="6"/>
        <v/>
      </c>
      <c r="F37" s="3" t="str">
        <f t="shared" ca="1" si="6"/>
        <v/>
      </c>
      <c r="G37" s="3" t="str">
        <f t="shared" ca="1" si="6"/>
        <v/>
      </c>
      <c r="H37" s="3"/>
      <c r="I37" s="3" t="str">
        <f t="shared" ca="1" si="6"/>
        <v/>
      </c>
      <c r="J37" s="3"/>
      <c r="K37" s="3" t="e">
        <f t="shared" ca="1" si="3"/>
        <v>#DIV/0!</v>
      </c>
      <c r="L37" s="12">
        <f t="shared" ca="1" si="4"/>
        <v>0</v>
      </c>
    </row>
    <row r="38" spans="1:12">
      <c r="A38" s="11">
        <v>0.8</v>
      </c>
      <c r="B38" s="3" t="str">
        <f t="shared" ca="1" si="5"/>
        <v/>
      </c>
      <c r="C38" s="3" t="str">
        <f t="shared" ca="1" si="6"/>
        <v/>
      </c>
      <c r="D38" s="3" t="str">
        <f t="shared" ca="1" si="6"/>
        <v/>
      </c>
      <c r="E38" s="3" t="str">
        <f t="shared" ca="1" si="6"/>
        <v/>
      </c>
      <c r="F38" s="3" t="str">
        <f t="shared" ca="1" si="6"/>
        <v/>
      </c>
      <c r="G38" s="3" t="str">
        <f t="shared" ca="1" si="6"/>
        <v/>
      </c>
      <c r="H38" s="3"/>
      <c r="I38" s="3" t="str">
        <f t="shared" ca="1" si="6"/>
        <v/>
      </c>
      <c r="J38" s="3"/>
      <c r="K38" s="3" t="e">
        <f t="shared" ca="1" si="3"/>
        <v>#DIV/0!</v>
      </c>
      <c r="L38" s="12">
        <f t="shared" ca="1" si="4"/>
        <v>0</v>
      </c>
    </row>
    <row r="39" spans="1:12">
      <c r="A39" s="11">
        <v>0.85</v>
      </c>
      <c r="B39" s="3" t="str">
        <f t="shared" ca="1" si="5"/>
        <v/>
      </c>
      <c r="C39" s="3" t="str">
        <f t="shared" ca="1" si="6"/>
        <v/>
      </c>
      <c r="D39" s="3" t="str">
        <f t="shared" ca="1" si="6"/>
        <v/>
      </c>
      <c r="E39" s="3" t="str">
        <f t="shared" ca="1" si="6"/>
        <v/>
      </c>
      <c r="F39" s="3" t="str">
        <f t="shared" ca="1" si="6"/>
        <v/>
      </c>
      <c r="G39" s="3" t="str">
        <f t="shared" ca="1" si="6"/>
        <v/>
      </c>
      <c r="H39" s="3"/>
      <c r="I39" s="3" t="str">
        <f t="shared" ca="1" si="6"/>
        <v/>
      </c>
      <c r="J39" s="3"/>
      <c r="K39" s="3" t="e">
        <f t="shared" ca="1" si="3"/>
        <v>#DIV/0!</v>
      </c>
      <c r="L39" s="12">
        <f t="shared" ca="1" si="4"/>
        <v>0</v>
      </c>
    </row>
    <row r="40" spans="1:12">
      <c r="A40" s="11">
        <v>0.9</v>
      </c>
      <c r="B40" s="3" t="str">
        <f t="shared" ca="1" si="5"/>
        <v/>
      </c>
      <c r="C40" s="3" t="str">
        <f t="shared" ca="1" si="6"/>
        <v/>
      </c>
      <c r="D40" s="3" t="str">
        <f t="shared" ca="1" si="6"/>
        <v/>
      </c>
      <c r="E40" s="3" t="str">
        <f t="shared" ca="1" si="6"/>
        <v/>
      </c>
      <c r="F40" s="3" t="str">
        <f t="shared" ca="1" si="6"/>
        <v/>
      </c>
      <c r="G40" s="3" t="str">
        <f t="shared" ca="1" si="6"/>
        <v/>
      </c>
      <c r="H40" s="3"/>
      <c r="I40" s="3" t="str">
        <f t="shared" ca="1" si="6"/>
        <v/>
      </c>
      <c r="J40" s="3"/>
      <c r="K40" s="3" t="e">
        <f t="shared" ca="1" si="3"/>
        <v>#DIV/0!</v>
      </c>
      <c r="L40" s="12">
        <f t="shared" ca="1" si="4"/>
        <v>0</v>
      </c>
    </row>
    <row r="43" spans="1:12">
      <c r="A43" s="1"/>
      <c r="B43" s="56" t="s">
        <v>11</v>
      </c>
      <c r="C43" s="57"/>
      <c r="D43" s="57"/>
      <c r="E43" s="57"/>
      <c r="F43" s="57"/>
      <c r="G43" s="57"/>
      <c r="H43" s="57"/>
      <c r="I43" s="57"/>
      <c r="J43" s="57"/>
      <c r="K43" s="57"/>
      <c r="L43" s="58"/>
    </row>
    <row r="44" spans="1:12">
      <c r="A44" s="1" t="s">
        <v>1</v>
      </c>
      <c r="B44" s="1" t="s">
        <v>5</v>
      </c>
      <c r="C44" s="1" t="s">
        <v>6</v>
      </c>
      <c r="D44" s="1" t="s">
        <v>7</v>
      </c>
      <c r="E44" s="1" t="s">
        <v>0</v>
      </c>
      <c r="F44" s="1" t="s">
        <v>14</v>
      </c>
      <c r="G44" s="1" t="s">
        <v>15</v>
      </c>
      <c r="H44" s="1" t="s">
        <v>18</v>
      </c>
      <c r="I44" s="1" t="s">
        <v>19</v>
      </c>
      <c r="J44" s="1" t="s">
        <v>20</v>
      </c>
      <c r="K44" s="1" t="s">
        <v>16</v>
      </c>
      <c r="L44" s="1" t="s">
        <v>3</v>
      </c>
    </row>
    <row r="45" spans="1:12">
      <c r="A45" s="1">
        <v>0</v>
      </c>
      <c r="B45" s="5">
        <v>0.104</v>
      </c>
      <c r="C45" s="5">
        <v>0.06</v>
      </c>
      <c r="D45" s="5">
        <v>0.12</v>
      </c>
      <c r="E45" s="5">
        <v>0.1754</v>
      </c>
      <c r="F45" s="7">
        <v>0.02</v>
      </c>
      <c r="G45" s="7">
        <v>0.06</v>
      </c>
      <c r="H45" s="7">
        <v>0.12</v>
      </c>
      <c r="I45" s="7">
        <v>7.0000000000000007E-2</v>
      </c>
      <c r="J45" s="7">
        <v>5.3999999999999999E-2</v>
      </c>
      <c r="K45" s="5">
        <f>AVERAGE(B45:J45)</f>
        <v>8.7044444444444452E-2</v>
      </c>
      <c r="L45" s="6">
        <f>MAX(B45:J45)-MIN(B45:J45)</f>
        <v>0.15540000000000001</v>
      </c>
    </row>
    <row r="46" spans="1:12">
      <c r="A46" s="1">
        <v>2</v>
      </c>
      <c r="B46" s="5">
        <v>9.1999999999999998E-2</v>
      </c>
      <c r="C46" s="5">
        <v>0.06</v>
      </c>
      <c r="D46" s="5">
        <v>0.12</v>
      </c>
      <c r="E46" s="5">
        <v>0.21920000000000001</v>
      </c>
      <c r="F46" s="7">
        <v>0.06</v>
      </c>
      <c r="G46" s="7">
        <v>7.0000000000000007E-2</v>
      </c>
      <c r="H46" s="7">
        <v>0.14000000000000001</v>
      </c>
      <c r="I46" s="7">
        <v>0.06</v>
      </c>
      <c r="J46" s="7">
        <v>0.104</v>
      </c>
      <c r="K46" s="5">
        <f t="shared" ref="K46:K60" si="7">AVERAGE(B46:J46)</f>
        <v>0.10279999999999999</v>
      </c>
      <c r="L46" s="6">
        <f t="shared" ref="L46:L60" si="8">MAX(B46:J46)-MIN(B46:J46)</f>
        <v>0.15920000000000001</v>
      </c>
    </row>
    <row r="47" spans="1:12">
      <c r="A47" s="1">
        <v>4</v>
      </c>
      <c r="B47" s="5">
        <v>9.9500000000000005E-2</v>
      </c>
      <c r="C47" s="5">
        <v>7.0000000000000007E-2</v>
      </c>
      <c r="D47" s="5">
        <v>0.16</v>
      </c>
      <c r="E47" s="5">
        <v>0.2142</v>
      </c>
      <c r="F47" s="7">
        <v>0.06</v>
      </c>
      <c r="G47" s="7">
        <v>7.0000000000000007E-2</v>
      </c>
      <c r="H47" s="7">
        <v>0.15</v>
      </c>
      <c r="I47" s="7">
        <v>0.08</v>
      </c>
      <c r="J47" s="7">
        <v>0.14000000000000001</v>
      </c>
      <c r="K47" s="5">
        <f t="shared" si="7"/>
        <v>0.1159666666666667</v>
      </c>
      <c r="L47" s="6">
        <f t="shared" si="8"/>
        <v>0.1542</v>
      </c>
    </row>
    <row r="48" spans="1:12">
      <c r="A48" s="1">
        <v>6</v>
      </c>
      <c r="B48" s="5">
        <v>0.108</v>
      </c>
      <c r="C48" s="5">
        <v>7.0000000000000007E-2</v>
      </c>
      <c r="D48" s="5">
        <v>0.17</v>
      </c>
      <c r="E48" s="5">
        <v>0.2104</v>
      </c>
      <c r="F48" s="7">
        <v>0.06</v>
      </c>
      <c r="G48" s="7">
        <v>0.08</v>
      </c>
      <c r="H48" s="7">
        <v>0.06</v>
      </c>
      <c r="I48" s="7">
        <v>0.09</v>
      </c>
      <c r="J48" s="7">
        <v>0.23</v>
      </c>
      <c r="K48" s="5">
        <f t="shared" si="7"/>
        <v>0.11982222222222222</v>
      </c>
      <c r="L48" s="6">
        <f t="shared" si="8"/>
        <v>0.17</v>
      </c>
    </row>
    <row r="49" spans="1:12">
      <c r="A49" s="1">
        <v>8</v>
      </c>
      <c r="B49" s="5">
        <v>4.6199999999999998E-2</v>
      </c>
      <c r="C49" s="5">
        <v>0.05</v>
      </c>
      <c r="D49" s="5">
        <v>0.18</v>
      </c>
      <c r="E49" s="5">
        <v>0.193</v>
      </c>
      <c r="F49" s="7">
        <v>0.04</v>
      </c>
      <c r="G49" s="7">
        <v>0.06</v>
      </c>
      <c r="H49" s="7">
        <v>0.11</v>
      </c>
      <c r="I49" s="7">
        <v>7.0000000000000007E-2</v>
      </c>
      <c r="J49" s="7">
        <v>0.19500000000000001</v>
      </c>
      <c r="K49" s="5">
        <f t="shared" si="7"/>
        <v>0.10491111111111111</v>
      </c>
      <c r="L49" s="6">
        <f t="shared" si="8"/>
        <v>0.155</v>
      </c>
    </row>
    <row r="50" spans="1:12">
      <c r="A50" s="1">
        <v>10</v>
      </c>
      <c r="B50" s="5">
        <v>1.44E-2</v>
      </c>
      <c r="C50" s="5">
        <v>0.05</v>
      </c>
      <c r="D50" s="5">
        <v>0.17</v>
      </c>
      <c r="E50" s="5">
        <v>0.1515</v>
      </c>
      <c r="F50" s="7">
        <v>0.04</v>
      </c>
      <c r="G50" s="7">
        <v>7.0000000000000007E-2</v>
      </c>
      <c r="H50" s="7">
        <v>0.1</v>
      </c>
      <c r="I50" s="7">
        <v>0.08</v>
      </c>
      <c r="J50" s="7">
        <v>0.184</v>
      </c>
      <c r="K50" s="5">
        <f t="shared" si="7"/>
        <v>9.5544444444444432E-2</v>
      </c>
      <c r="L50" s="6">
        <f t="shared" si="8"/>
        <v>0.1696</v>
      </c>
    </row>
    <row r="51" spans="1:12">
      <c r="A51" s="1">
        <v>12</v>
      </c>
      <c r="B51" s="5">
        <v>2.75E-2</v>
      </c>
      <c r="C51" s="5">
        <v>7.0000000000000007E-2</v>
      </c>
      <c r="D51" s="5">
        <v>0.22</v>
      </c>
      <c r="E51" s="5">
        <v>0.1132</v>
      </c>
      <c r="F51" s="7">
        <v>0.08</v>
      </c>
      <c r="G51" s="7">
        <v>7.0000000000000007E-2</v>
      </c>
      <c r="H51" s="7">
        <v>0.06</v>
      </c>
      <c r="I51" s="7">
        <v>7.0000000000000007E-2</v>
      </c>
      <c r="J51" s="7">
        <v>0.20599999999999999</v>
      </c>
      <c r="K51" s="5">
        <f t="shared" si="7"/>
        <v>0.10185555555555556</v>
      </c>
      <c r="L51" s="6">
        <f t="shared" si="8"/>
        <v>0.1925</v>
      </c>
    </row>
    <row r="52" spans="1:12">
      <c r="A52" s="1">
        <v>14</v>
      </c>
      <c r="B52" s="5">
        <v>4.3099999999999999E-2</v>
      </c>
      <c r="C52" s="5">
        <v>0.1</v>
      </c>
      <c r="D52" s="5">
        <v>0.26</v>
      </c>
      <c r="E52" s="5">
        <v>7.9500000000000001E-2</v>
      </c>
      <c r="F52" s="7">
        <v>0.05</v>
      </c>
      <c r="G52" s="7">
        <v>0.08</v>
      </c>
      <c r="H52" s="7">
        <v>0.06</v>
      </c>
      <c r="I52" s="7">
        <v>0.11</v>
      </c>
      <c r="J52" s="7">
        <v>0.215</v>
      </c>
      <c r="K52" s="5">
        <f t="shared" si="7"/>
        <v>0.11084444444444445</v>
      </c>
      <c r="L52" s="6">
        <f t="shared" si="8"/>
        <v>0.21690000000000001</v>
      </c>
    </row>
    <row r="53" spans="1:12">
      <c r="A53" s="1">
        <v>16</v>
      </c>
      <c r="B53" s="5">
        <v>2.6200000000000001E-2</v>
      </c>
      <c r="C53" s="5">
        <v>0.1</v>
      </c>
      <c r="D53" s="5">
        <v>0.21</v>
      </c>
      <c r="E53" s="5">
        <v>5.0299999999999997E-2</v>
      </c>
      <c r="F53" s="7">
        <v>7.0000000000000007E-2</v>
      </c>
      <c r="G53" s="7">
        <v>0.08</v>
      </c>
      <c r="H53" s="7">
        <v>7.0000000000000007E-2</v>
      </c>
      <c r="I53" s="7">
        <v>0.11</v>
      </c>
      <c r="J53" s="7">
        <v>0.22</v>
      </c>
      <c r="K53" s="5">
        <f t="shared" si="7"/>
        <v>0.10405555555555555</v>
      </c>
      <c r="L53" s="6">
        <f t="shared" si="8"/>
        <v>0.1938</v>
      </c>
    </row>
    <row r="54" spans="1:12">
      <c r="A54" s="1">
        <v>18</v>
      </c>
      <c r="B54" s="5">
        <v>1.47E-2</v>
      </c>
      <c r="C54" s="5">
        <v>0.11</v>
      </c>
      <c r="D54" s="5">
        <v>0.22</v>
      </c>
      <c r="E54" s="5">
        <v>3.5700000000000003E-2</v>
      </c>
      <c r="F54" s="7">
        <v>0.12</v>
      </c>
      <c r="G54" s="7">
        <v>0.09</v>
      </c>
      <c r="H54" s="7">
        <v>0.06</v>
      </c>
      <c r="I54" s="7">
        <v>0.11</v>
      </c>
      <c r="J54" s="7">
        <v>0.13900000000000001</v>
      </c>
      <c r="K54" s="5">
        <f t="shared" si="7"/>
        <v>9.9933333333333318E-2</v>
      </c>
      <c r="L54" s="6">
        <f t="shared" si="8"/>
        <v>0.20530000000000001</v>
      </c>
    </row>
    <row r="55" spans="1:12">
      <c r="A55" s="1">
        <v>20</v>
      </c>
      <c r="B55" s="5">
        <v>8.0000000000000002E-3</v>
      </c>
      <c r="C55" s="5">
        <v>0.16</v>
      </c>
      <c r="D55" s="5">
        <v>0.27</v>
      </c>
      <c r="E55" s="5">
        <v>3.78E-2</v>
      </c>
      <c r="F55" s="7">
        <v>0.14000000000000001</v>
      </c>
      <c r="G55" s="7">
        <v>0.09</v>
      </c>
      <c r="H55" s="7">
        <v>0.05</v>
      </c>
      <c r="I55" s="7">
        <v>0.11</v>
      </c>
      <c r="J55" s="7">
        <v>0.121</v>
      </c>
      <c r="K55" s="5">
        <f t="shared" si="7"/>
        <v>0.10964444444444446</v>
      </c>
      <c r="L55" s="6">
        <f t="shared" si="8"/>
        <v>0.26200000000000001</v>
      </c>
    </row>
    <row r="56" spans="1:12">
      <c r="A56" s="1">
        <v>22</v>
      </c>
      <c r="B56" s="7"/>
      <c r="C56" s="5"/>
      <c r="D56" s="7"/>
      <c r="E56" s="5"/>
      <c r="F56" s="7"/>
      <c r="G56" s="7"/>
      <c r="H56" s="7"/>
      <c r="I56" s="7"/>
      <c r="J56" s="7"/>
      <c r="K56" s="5" t="e">
        <f t="shared" si="7"/>
        <v>#DIV/0!</v>
      </c>
      <c r="L56" s="6">
        <f t="shared" si="8"/>
        <v>0</v>
      </c>
    </row>
    <row r="57" spans="1:12">
      <c r="A57" s="1">
        <v>24</v>
      </c>
      <c r="B57" s="7"/>
      <c r="C57" s="5"/>
      <c r="D57" s="7"/>
      <c r="E57" s="5"/>
      <c r="F57" s="7"/>
      <c r="G57" s="7"/>
      <c r="H57" s="7"/>
      <c r="I57" s="7"/>
      <c r="J57" s="7"/>
      <c r="K57" s="5" t="e">
        <f t="shared" si="7"/>
        <v>#DIV/0!</v>
      </c>
      <c r="L57" s="6">
        <f t="shared" si="8"/>
        <v>0</v>
      </c>
    </row>
    <row r="58" spans="1:12">
      <c r="A58" s="1">
        <v>26</v>
      </c>
      <c r="B58" s="7"/>
      <c r="C58" s="7"/>
      <c r="D58" s="7"/>
      <c r="E58" s="7"/>
      <c r="F58" s="7"/>
      <c r="G58" s="7"/>
      <c r="H58" s="7"/>
      <c r="I58" s="7"/>
      <c r="J58" s="7"/>
      <c r="K58" s="5" t="e">
        <f t="shared" si="7"/>
        <v>#DIV/0!</v>
      </c>
      <c r="L58" s="6">
        <f t="shared" si="8"/>
        <v>0</v>
      </c>
    </row>
    <row r="59" spans="1:12">
      <c r="A59" s="1">
        <v>28</v>
      </c>
      <c r="B59" s="7"/>
      <c r="C59" s="7"/>
      <c r="D59" s="7"/>
      <c r="E59" s="7"/>
      <c r="F59" s="7"/>
      <c r="G59" s="7"/>
      <c r="H59" s="7"/>
      <c r="I59" s="7"/>
      <c r="J59" s="7"/>
      <c r="K59" s="5" t="e">
        <f t="shared" si="7"/>
        <v>#DIV/0!</v>
      </c>
      <c r="L59" s="6">
        <f t="shared" si="8"/>
        <v>0</v>
      </c>
    </row>
    <row r="60" spans="1:12">
      <c r="A60" s="1">
        <v>30</v>
      </c>
      <c r="B60" s="7"/>
      <c r="C60" s="7"/>
      <c r="D60" s="7"/>
      <c r="E60" s="7"/>
      <c r="F60" s="7"/>
      <c r="G60" s="7"/>
      <c r="H60" s="7"/>
      <c r="I60" s="7"/>
      <c r="J60" s="7"/>
      <c r="K60" s="5" t="e">
        <f t="shared" si="7"/>
        <v>#DIV/0!</v>
      </c>
      <c r="L60" s="6">
        <f t="shared" si="8"/>
        <v>0</v>
      </c>
    </row>
    <row r="63" spans="1:12">
      <c r="A63" s="1"/>
      <c r="B63" s="56" t="s">
        <v>12</v>
      </c>
      <c r="C63" s="57"/>
      <c r="D63" s="57"/>
      <c r="E63" s="57"/>
      <c r="F63" s="57"/>
      <c r="G63" s="57"/>
      <c r="H63" s="57"/>
      <c r="I63" s="57"/>
      <c r="J63" s="57"/>
      <c r="K63" s="57"/>
      <c r="L63" s="58"/>
    </row>
    <row r="64" spans="1:12">
      <c r="A64" s="1" t="s">
        <v>1</v>
      </c>
      <c r="B64" s="1" t="s">
        <v>5</v>
      </c>
      <c r="C64" s="1" t="s">
        <v>6</v>
      </c>
      <c r="D64" s="1" t="s">
        <v>7</v>
      </c>
      <c r="E64" s="1" t="s">
        <v>0</v>
      </c>
      <c r="F64" s="1" t="s">
        <v>14</v>
      </c>
      <c r="G64" s="1" t="s">
        <v>15</v>
      </c>
      <c r="H64" s="1" t="s">
        <v>18</v>
      </c>
      <c r="I64" s="1" t="s">
        <v>19</v>
      </c>
      <c r="J64" s="1" t="s">
        <v>20</v>
      </c>
      <c r="K64" s="1" t="s">
        <v>17</v>
      </c>
      <c r="L64" s="1" t="s">
        <v>3</v>
      </c>
    </row>
    <row r="65" spans="1:12">
      <c r="A65" s="1">
        <v>0</v>
      </c>
      <c r="B65" s="2">
        <v>1</v>
      </c>
      <c r="C65" s="2">
        <v>1</v>
      </c>
      <c r="D65" s="2">
        <v>1</v>
      </c>
      <c r="E65" s="8">
        <v>1</v>
      </c>
      <c r="F65" s="9">
        <v>1</v>
      </c>
      <c r="G65" s="9">
        <v>1</v>
      </c>
      <c r="H65" s="9">
        <v>1</v>
      </c>
      <c r="I65" s="9">
        <v>1</v>
      </c>
      <c r="J65" s="9">
        <v>1</v>
      </c>
      <c r="K65" s="10">
        <f>MEDIAN(B65:J65)</f>
        <v>1</v>
      </c>
      <c r="L65" s="10">
        <f>MAX(B65:J65)-MIN(B65:J65)</f>
        <v>0</v>
      </c>
    </row>
    <row r="66" spans="1:12">
      <c r="A66" s="1">
        <v>2</v>
      </c>
      <c r="B66" s="2">
        <v>1</v>
      </c>
      <c r="C66" s="2">
        <v>1</v>
      </c>
      <c r="D66" s="2">
        <v>1</v>
      </c>
      <c r="E66" s="8">
        <v>1</v>
      </c>
      <c r="F66" s="9">
        <v>1</v>
      </c>
      <c r="G66" s="9">
        <v>1</v>
      </c>
      <c r="H66" s="9">
        <v>1</v>
      </c>
      <c r="I66" s="9">
        <v>1</v>
      </c>
      <c r="J66" s="9">
        <v>1</v>
      </c>
      <c r="K66" s="10">
        <f t="shared" ref="K66:K80" si="9">MEDIAN(B66:J66)</f>
        <v>1</v>
      </c>
      <c r="L66" s="10">
        <f t="shared" ref="L66:L80" si="10">MAX(B66:J66)-MIN(B66:J66)</f>
        <v>0</v>
      </c>
    </row>
    <row r="67" spans="1:12">
      <c r="A67" s="1">
        <v>4</v>
      </c>
      <c r="B67" s="2">
        <v>1</v>
      </c>
      <c r="C67" s="2">
        <v>1</v>
      </c>
      <c r="D67" s="2">
        <v>1</v>
      </c>
      <c r="E67" s="8">
        <v>1</v>
      </c>
      <c r="F67" s="9">
        <v>1</v>
      </c>
      <c r="G67" s="9">
        <v>1</v>
      </c>
      <c r="H67" s="9">
        <v>1</v>
      </c>
      <c r="I67" s="9">
        <v>1</v>
      </c>
      <c r="J67" s="9">
        <v>1</v>
      </c>
      <c r="K67" s="10">
        <f t="shared" si="9"/>
        <v>1</v>
      </c>
      <c r="L67" s="10">
        <f t="shared" si="10"/>
        <v>0</v>
      </c>
    </row>
    <row r="68" spans="1:12">
      <c r="A68" s="1">
        <v>6</v>
      </c>
      <c r="B68" s="2">
        <v>1</v>
      </c>
      <c r="C68" s="2">
        <v>1</v>
      </c>
      <c r="D68" s="2">
        <v>1</v>
      </c>
      <c r="E68" s="8">
        <v>1</v>
      </c>
      <c r="F68" s="9">
        <v>1</v>
      </c>
      <c r="G68" s="9">
        <v>1</v>
      </c>
      <c r="H68" s="9">
        <v>1</v>
      </c>
      <c r="I68" s="9">
        <v>1</v>
      </c>
      <c r="J68" s="9">
        <v>1</v>
      </c>
      <c r="K68" s="10">
        <f t="shared" si="9"/>
        <v>1</v>
      </c>
      <c r="L68" s="10">
        <f t="shared" si="10"/>
        <v>0</v>
      </c>
    </row>
    <row r="69" spans="1:12">
      <c r="A69" s="1">
        <v>8</v>
      </c>
      <c r="B69" s="2">
        <v>1</v>
      </c>
      <c r="C69" s="2">
        <v>1</v>
      </c>
      <c r="D69" s="2">
        <v>1</v>
      </c>
      <c r="E69" s="8">
        <v>1</v>
      </c>
      <c r="F69" s="9">
        <v>1</v>
      </c>
      <c r="G69" s="9">
        <v>2</v>
      </c>
      <c r="H69" s="9">
        <v>1</v>
      </c>
      <c r="I69" s="9">
        <v>1</v>
      </c>
      <c r="J69" s="9">
        <v>1</v>
      </c>
      <c r="K69" s="10">
        <f t="shared" si="9"/>
        <v>1</v>
      </c>
      <c r="L69" s="10">
        <f t="shared" si="10"/>
        <v>1</v>
      </c>
    </row>
    <row r="70" spans="1:12">
      <c r="A70" s="1">
        <v>10</v>
      </c>
      <c r="B70" s="2">
        <v>1</v>
      </c>
      <c r="C70" s="2">
        <v>1</v>
      </c>
      <c r="D70" s="2">
        <v>1</v>
      </c>
      <c r="E70" s="8">
        <v>1</v>
      </c>
      <c r="F70" s="9">
        <v>1</v>
      </c>
      <c r="G70" s="9">
        <v>2</v>
      </c>
      <c r="H70" s="9">
        <v>1</v>
      </c>
      <c r="I70" s="9">
        <v>1</v>
      </c>
      <c r="J70" s="9">
        <v>1</v>
      </c>
      <c r="K70" s="10">
        <f t="shared" si="9"/>
        <v>1</v>
      </c>
      <c r="L70" s="10">
        <f t="shared" si="10"/>
        <v>1</v>
      </c>
    </row>
    <row r="71" spans="1:12">
      <c r="A71" s="1">
        <v>12</v>
      </c>
      <c r="B71" s="2">
        <v>1</v>
      </c>
      <c r="C71" s="2">
        <v>1</v>
      </c>
      <c r="D71" s="2">
        <v>1</v>
      </c>
      <c r="E71" s="8">
        <v>1</v>
      </c>
      <c r="F71" s="9">
        <v>1</v>
      </c>
      <c r="G71" s="9">
        <v>2</v>
      </c>
      <c r="H71" s="9">
        <v>1</v>
      </c>
      <c r="I71" s="9">
        <v>1</v>
      </c>
      <c r="J71" s="9">
        <v>1</v>
      </c>
      <c r="K71" s="10">
        <f t="shared" si="9"/>
        <v>1</v>
      </c>
      <c r="L71" s="10">
        <f t="shared" si="10"/>
        <v>1</v>
      </c>
    </row>
    <row r="72" spans="1:12">
      <c r="A72" s="1">
        <v>14</v>
      </c>
      <c r="B72" s="2">
        <v>2</v>
      </c>
      <c r="C72" s="2">
        <v>2</v>
      </c>
      <c r="D72" s="2">
        <v>1</v>
      </c>
      <c r="E72" s="8">
        <v>1</v>
      </c>
      <c r="F72" s="9">
        <v>2</v>
      </c>
      <c r="G72" s="9">
        <v>2</v>
      </c>
      <c r="H72" s="9">
        <v>2</v>
      </c>
      <c r="I72" s="9">
        <v>2</v>
      </c>
      <c r="J72" s="9">
        <v>2</v>
      </c>
      <c r="K72" s="10">
        <f t="shared" si="9"/>
        <v>2</v>
      </c>
      <c r="L72" s="10">
        <f t="shared" si="10"/>
        <v>1</v>
      </c>
    </row>
    <row r="73" spans="1:12">
      <c r="A73" s="1">
        <v>16</v>
      </c>
      <c r="B73" s="2">
        <v>2</v>
      </c>
      <c r="C73" s="2">
        <v>2</v>
      </c>
      <c r="D73" s="2">
        <v>2</v>
      </c>
      <c r="E73" s="8">
        <v>2</v>
      </c>
      <c r="F73" s="9">
        <v>2</v>
      </c>
      <c r="G73" s="9">
        <v>2</v>
      </c>
      <c r="H73" s="9">
        <v>2</v>
      </c>
      <c r="I73" s="9">
        <v>2</v>
      </c>
      <c r="J73" s="9">
        <v>2</v>
      </c>
      <c r="K73" s="10">
        <f t="shared" si="9"/>
        <v>2</v>
      </c>
      <c r="L73" s="10">
        <f t="shared" si="10"/>
        <v>0</v>
      </c>
    </row>
    <row r="74" spans="1:12">
      <c r="A74" s="1">
        <v>18</v>
      </c>
      <c r="B74" s="2">
        <v>2</v>
      </c>
      <c r="C74" s="2">
        <v>2</v>
      </c>
      <c r="D74" s="2">
        <v>2</v>
      </c>
      <c r="E74" s="8">
        <v>2</v>
      </c>
      <c r="F74" s="9">
        <v>2</v>
      </c>
      <c r="G74" s="9">
        <v>2</v>
      </c>
      <c r="H74" s="9">
        <v>2</v>
      </c>
      <c r="I74" s="9">
        <v>2</v>
      </c>
      <c r="J74" s="9">
        <v>2</v>
      </c>
      <c r="K74" s="10">
        <f t="shared" si="9"/>
        <v>2</v>
      </c>
      <c r="L74" s="10">
        <f t="shared" si="10"/>
        <v>0</v>
      </c>
    </row>
    <row r="75" spans="1:12">
      <c r="A75" s="1">
        <v>20</v>
      </c>
      <c r="B75" s="2">
        <v>2</v>
      </c>
      <c r="C75" s="2">
        <v>2</v>
      </c>
      <c r="D75" s="2">
        <v>2</v>
      </c>
      <c r="E75" s="8">
        <v>2</v>
      </c>
      <c r="F75" s="9">
        <v>2</v>
      </c>
      <c r="G75" s="9">
        <v>2</v>
      </c>
      <c r="H75" s="9">
        <v>2</v>
      </c>
      <c r="I75" s="9">
        <v>2</v>
      </c>
      <c r="J75" s="9">
        <v>2</v>
      </c>
      <c r="K75" s="10">
        <f t="shared" si="9"/>
        <v>2</v>
      </c>
      <c r="L75" s="10">
        <f t="shared" si="10"/>
        <v>0</v>
      </c>
    </row>
    <row r="76" spans="1:12">
      <c r="A76" s="1">
        <v>22</v>
      </c>
      <c r="B76" s="8"/>
      <c r="C76" s="2"/>
      <c r="D76" s="8"/>
      <c r="E76" s="8"/>
      <c r="F76" s="9"/>
      <c r="G76" s="9"/>
      <c r="H76" s="9"/>
      <c r="I76" s="9"/>
      <c r="J76" s="9"/>
      <c r="K76" s="10" t="e">
        <f t="shared" si="9"/>
        <v>#NUM!</v>
      </c>
      <c r="L76" s="10">
        <f t="shared" si="10"/>
        <v>0</v>
      </c>
    </row>
    <row r="77" spans="1:12">
      <c r="A77" s="1">
        <v>24</v>
      </c>
      <c r="B77" s="8"/>
      <c r="C77" s="2"/>
      <c r="D77" s="8"/>
      <c r="E77" s="8"/>
      <c r="F77" s="9"/>
      <c r="G77" s="9"/>
      <c r="H77" s="9"/>
      <c r="I77" s="9"/>
      <c r="J77" s="9"/>
      <c r="K77" s="10" t="e">
        <f t="shared" si="9"/>
        <v>#NUM!</v>
      </c>
      <c r="L77" s="10">
        <f t="shared" si="10"/>
        <v>0</v>
      </c>
    </row>
    <row r="78" spans="1:12">
      <c r="A78" s="1">
        <v>26</v>
      </c>
      <c r="B78" s="8"/>
      <c r="C78" s="8"/>
      <c r="D78" s="8"/>
      <c r="E78" s="9"/>
      <c r="F78" s="9"/>
      <c r="G78" s="9"/>
      <c r="H78" s="9"/>
      <c r="I78" s="9"/>
      <c r="J78" s="9"/>
      <c r="K78" s="10" t="e">
        <f t="shared" si="9"/>
        <v>#NUM!</v>
      </c>
      <c r="L78" s="10">
        <f t="shared" si="10"/>
        <v>0</v>
      </c>
    </row>
    <row r="79" spans="1:12">
      <c r="A79" s="1">
        <v>28</v>
      </c>
      <c r="B79" s="8"/>
      <c r="C79" s="8"/>
      <c r="D79" s="8"/>
      <c r="E79" s="9"/>
      <c r="F79" s="9"/>
      <c r="G79" s="9"/>
      <c r="H79" s="9"/>
      <c r="I79" s="9"/>
      <c r="J79" s="9"/>
      <c r="K79" s="10" t="e">
        <f t="shared" si="9"/>
        <v>#NUM!</v>
      </c>
      <c r="L79" s="10">
        <f t="shared" si="10"/>
        <v>0</v>
      </c>
    </row>
    <row r="80" spans="1:12">
      <c r="A80" s="1">
        <v>30</v>
      </c>
      <c r="B80" s="9"/>
      <c r="C80" s="9"/>
      <c r="D80" s="9"/>
      <c r="E80" s="9"/>
      <c r="F80" s="9"/>
      <c r="G80" s="9"/>
      <c r="H80" s="9"/>
      <c r="I80" s="9"/>
      <c r="J80" s="9"/>
      <c r="K80" s="10" t="e">
        <f t="shared" si="9"/>
        <v>#NUM!</v>
      </c>
      <c r="L80" s="10">
        <f t="shared" si="10"/>
        <v>0</v>
      </c>
    </row>
    <row r="83" spans="1:12">
      <c r="A83" s="1"/>
      <c r="B83" s="56" t="s">
        <v>13</v>
      </c>
      <c r="C83" s="57"/>
      <c r="D83" s="57"/>
      <c r="E83" s="57"/>
      <c r="F83" s="57"/>
      <c r="G83" s="57"/>
      <c r="H83" s="57"/>
      <c r="I83" s="57"/>
      <c r="J83" s="57"/>
      <c r="K83" s="57"/>
      <c r="L83" s="58"/>
    </row>
    <row r="84" spans="1:12">
      <c r="A84" s="1" t="s">
        <v>1</v>
      </c>
      <c r="B84" s="1" t="s">
        <v>5</v>
      </c>
      <c r="C84" s="1" t="s">
        <v>6</v>
      </c>
      <c r="D84" s="1" t="s">
        <v>7</v>
      </c>
      <c r="E84" s="1" t="s">
        <v>0</v>
      </c>
      <c r="F84" s="1" t="s">
        <v>14</v>
      </c>
      <c r="G84" s="1" t="s">
        <v>15</v>
      </c>
      <c r="H84" s="1" t="s">
        <v>18</v>
      </c>
      <c r="I84" s="1" t="s">
        <v>19</v>
      </c>
      <c r="J84" s="1" t="s">
        <v>20</v>
      </c>
      <c r="K84" s="1" t="s">
        <v>17</v>
      </c>
      <c r="L84" s="1" t="s">
        <v>3</v>
      </c>
    </row>
    <row r="85" spans="1:12">
      <c r="A85" s="1">
        <v>0</v>
      </c>
      <c r="B85" s="2">
        <v>3</v>
      </c>
      <c r="C85" s="2">
        <v>3</v>
      </c>
      <c r="D85" s="2">
        <v>3</v>
      </c>
      <c r="E85" s="8">
        <v>3</v>
      </c>
      <c r="F85" s="9">
        <v>3</v>
      </c>
      <c r="G85" s="9">
        <v>3</v>
      </c>
      <c r="H85" s="9">
        <v>3</v>
      </c>
      <c r="I85" s="9">
        <v>3</v>
      </c>
      <c r="J85" s="9">
        <v>2</v>
      </c>
      <c r="K85" s="10">
        <f>MEDIAN(B85:J85)</f>
        <v>3</v>
      </c>
      <c r="L85" s="10">
        <f>MAX(B85:J85)-MIN(B85:J85)</f>
        <v>1</v>
      </c>
    </row>
    <row r="86" spans="1:12">
      <c r="A86" s="1">
        <v>2</v>
      </c>
      <c r="B86" s="2">
        <v>4</v>
      </c>
      <c r="C86" s="2">
        <v>3</v>
      </c>
      <c r="D86" s="2">
        <v>4</v>
      </c>
      <c r="E86" s="8">
        <v>4</v>
      </c>
      <c r="F86" s="9">
        <v>3</v>
      </c>
      <c r="G86" s="9">
        <v>3</v>
      </c>
      <c r="H86" s="9">
        <v>4</v>
      </c>
      <c r="I86" s="9">
        <v>4</v>
      </c>
      <c r="J86" s="9">
        <v>3</v>
      </c>
      <c r="K86" s="10">
        <f t="shared" ref="K86:K100" si="11">MEDIAN(B86:J86)</f>
        <v>4</v>
      </c>
      <c r="L86" s="10">
        <f t="shared" ref="L86:L100" si="12">MAX(B86:J86)-MIN(B86:J86)</f>
        <v>1</v>
      </c>
    </row>
    <row r="87" spans="1:12">
      <c r="A87" s="1">
        <v>4</v>
      </c>
      <c r="B87" s="2">
        <v>4</v>
      </c>
      <c r="C87" s="2">
        <v>4</v>
      </c>
      <c r="D87" s="2">
        <v>5</v>
      </c>
      <c r="E87" s="8">
        <v>5</v>
      </c>
      <c r="F87" s="9">
        <v>4</v>
      </c>
      <c r="G87" s="9">
        <v>5</v>
      </c>
      <c r="H87" s="9">
        <v>5</v>
      </c>
      <c r="I87" s="9">
        <v>5</v>
      </c>
      <c r="J87" s="9">
        <v>3</v>
      </c>
      <c r="K87" s="10">
        <f t="shared" si="11"/>
        <v>5</v>
      </c>
      <c r="L87" s="10">
        <f t="shared" si="12"/>
        <v>2</v>
      </c>
    </row>
    <row r="88" spans="1:12">
      <c r="A88" s="1">
        <v>6</v>
      </c>
      <c r="B88" s="2">
        <v>6</v>
      </c>
      <c r="C88" s="2">
        <v>5</v>
      </c>
      <c r="D88" s="2">
        <v>6</v>
      </c>
      <c r="E88" s="8">
        <v>6</v>
      </c>
      <c r="F88" s="9">
        <v>5</v>
      </c>
      <c r="G88" s="9">
        <v>5</v>
      </c>
      <c r="H88" s="9">
        <v>6</v>
      </c>
      <c r="I88" s="9">
        <v>6</v>
      </c>
      <c r="J88" s="9">
        <v>5</v>
      </c>
      <c r="K88" s="10">
        <f t="shared" si="11"/>
        <v>6</v>
      </c>
      <c r="L88" s="10">
        <f t="shared" si="12"/>
        <v>1</v>
      </c>
    </row>
    <row r="89" spans="1:12">
      <c r="A89" s="1">
        <v>8</v>
      </c>
      <c r="B89" s="2">
        <v>6</v>
      </c>
      <c r="C89" s="2">
        <v>6</v>
      </c>
      <c r="D89" s="2">
        <v>7</v>
      </c>
      <c r="E89" s="8">
        <v>7</v>
      </c>
      <c r="F89" s="9">
        <v>6</v>
      </c>
      <c r="G89" s="9">
        <v>3</v>
      </c>
      <c r="H89" s="9">
        <v>7</v>
      </c>
      <c r="I89" s="9">
        <v>7</v>
      </c>
      <c r="J89" s="9">
        <v>5</v>
      </c>
      <c r="K89" s="10">
        <f t="shared" si="11"/>
        <v>6</v>
      </c>
      <c r="L89" s="10">
        <f t="shared" si="12"/>
        <v>4</v>
      </c>
    </row>
    <row r="90" spans="1:12">
      <c r="A90" s="1">
        <v>10</v>
      </c>
      <c r="B90" s="2">
        <v>7</v>
      </c>
      <c r="C90" s="2">
        <v>6</v>
      </c>
      <c r="D90" s="2">
        <v>8</v>
      </c>
      <c r="E90" s="8">
        <v>8</v>
      </c>
      <c r="F90" s="9">
        <v>7</v>
      </c>
      <c r="G90" s="9">
        <v>4</v>
      </c>
      <c r="H90" s="9">
        <v>8</v>
      </c>
      <c r="I90" s="9">
        <v>8</v>
      </c>
      <c r="J90" s="9">
        <v>6</v>
      </c>
      <c r="K90" s="10">
        <f t="shared" si="11"/>
        <v>7</v>
      </c>
      <c r="L90" s="10">
        <f t="shared" si="12"/>
        <v>4</v>
      </c>
    </row>
    <row r="91" spans="1:12">
      <c r="A91" s="1">
        <v>12</v>
      </c>
      <c r="B91" s="2">
        <v>8</v>
      </c>
      <c r="C91" s="2">
        <v>7</v>
      </c>
      <c r="D91" s="2">
        <v>9</v>
      </c>
      <c r="E91" s="8">
        <v>9</v>
      </c>
      <c r="F91" s="9">
        <v>7</v>
      </c>
      <c r="G91" s="9">
        <v>5</v>
      </c>
      <c r="H91" s="9">
        <v>9</v>
      </c>
      <c r="I91" s="9">
        <v>9</v>
      </c>
      <c r="J91" s="9">
        <v>6</v>
      </c>
      <c r="K91" s="10">
        <f t="shared" si="11"/>
        <v>8</v>
      </c>
      <c r="L91" s="10">
        <f t="shared" si="12"/>
        <v>4</v>
      </c>
    </row>
    <row r="92" spans="1:12">
      <c r="A92" s="1">
        <v>14</v>
      </c>
      <c r="B92" s="2">
        <v>6</v>
      </c>
      <c r="C92" s="2">
        <v>7</v>
      </c>
      <c r="D92" s="2">
        <v>9</v>
      </c>
      <c r="E92" s="8">
        <v>9</v>
      </c>
      <c r="F92" s="9">
        <v>7</v>
      </c>
      <c r="G92" s="9">
        <v>6</v>
      </c>
      <c r="H92" s="9">
        <v>5</v>
      </c>
      <c r="I92" s="9">
        <v>8</v>
      </c>
      <c r="J92" s="9">
        <v>6</v>
      </c>
      <c r="K92" s="10">
        <f t="shared" si="11"/>
        <v>7</v>
      </c>
      <c r="L92" s="10">
        <f t="shared" si="12"/>
        <v>4</v>
      </c>
    </row>
    <row r="93" spans="1:12">
      <c r="A93" s="1">
        <v>16</v>
      </c>
      <c r="B93" s="2">
        <v>6</v>
      </c>
      <c r="C93" s="2">
        <v>8</v>
      </c>
      <c r="D93" s="2">
        <v>9</v>
      </c>
      <c r="E93" s="8">
        <v>5</v>
      </c>
      <c r="F93" s="9">
        <v>8</v>
      </c>
      <c r="G93" s="9">
        <v>6</v>
      </c>
      <c r="H93" s="9">
        <v>6</v>
      </c>
      <c r="I93" s="9">
        <v>8</v>
      </c>
      <c r="J93" s="9">
        <v>7</v>
      </c>
      <c r="K93" s="10">
        <f t="shared" si="11"/>
        <v>7</v>
      </c>
      <c r="L93" s="10">
        <f t="shared" si="12"/>
        <v>4</v>
      </c>
    </row>
    <row r="94" spans="1:12">
      <c r="A94" s="1">
        <v>18</v>
      </c>
      <c r="B94" s="2">
        <v>7</v>
      </c>
      <c r="C94" s="2">
        <v>8</v>
      </c>
      <c r="D94" s="2">
        <v>9</v>
      </c>
      <c r="E94" s="8">
        <v>6</v>
      </c>
      <c r="F94" s="9">
        <v>8</v>
      </c>
      <c r="G94" s="9">
        <v>7</v>
      </c>
      <c r="H94" s="9">
        <v>8</v>
      </c>
      <c r="I94" s="9">
        <v>8</v>
      </c>
      <c r="J94" s="9">
        <v>8</v>
      </c>
      <c r="K94" s="10">
        <f t="shared" si="11"/>
        <v>8</v>
      </c>
      <c r="L94" s="10">
        <f t="shared" si="12"/>
        <v>3</v>
      </c>
    </row>
    <row r="95" spans="1:12">
      <c r="A95" s="1">
        <v>20</v>
      </c>
      <c r="B95" s="2">
        <v>8</v>
      </c>
      <c r="C95" s="2">
        <v>8</v>
      </c>
      <c r="D95" s="2">
        <v>9</v>
      </c>
      <c r="E95" s="8">
        <v>7</v>
      </c>
      <c r="F95" s="9">
        <v>9</v>
      </c>
      <c r="G95" s="9">
        <v>8</v>
      </c>
      <c r="H95" s="9">
        <v>8</v>
      </c>
      <c r="I95" s="9">
        <v>9</v>
      </c>
      <c r="J95" s="9">
        <v>8</v>
      </c>
      <c r="K95" s="10">
        <f t="shared" si="11"/>
        <v>8</v>
      </c>
      <c r="L95" s="10">
        <f t="shared" si="12"/>
        <v>2</v>
      </c>
    </row>
    <row r="96" spans="1:12">
      <c r="A96" s="1">
        <v>22</v>
      </c>
      <c r="B96" s="8"/>
      <c r="C96" s="2"/>
      <c r="D96" s="8"/>
      <c r="E96" s="8"/>
      <c r="F96" s="9"/>
      <c r="G96" s="9"/>
      <c r="H96" s="9"/>
      <c r="I96" s="9"/>
      <c r="J96" s="9"/>
      <c r="K96" s="10" t="e">
        <f t="shared" si="11"/>
        <v>#NUM!</v>
      </c>
      <c r="L96" s="10">
        <f t="shared" si="12"/>
        <v>0</v>
      </c>
    </row>
    <row r="97" spans="1:12">
      <c r="A97" s="1">
        <v>24</v>
      </c>
      <c r="B97" s="8"/>
      <c r="C97" s="2"/>
      <c r="D97" s="8"/>
      <c r="E97" s="8"/>
      <c r="F97" s="9"/>
      <c r="G97" s="9"/>
      <c r="H97" s="9"/>
      <c r="I97" s="9"/>
      <c r="J97" s="9"/>
      <c r="K97" s="10" t="e">
        <f t="shared" si="11"/>
        <v>#NUM!</v>
      </c>
      <c r="L97" s="10">
        <f t="shared" si="12"/>
        <v>0</v>
      </c>
    </row>
    <row r="98" spans="1:12">
      <c r="A98" s="1">
        <v>26</v>
      </c>
      <c r="B98" s="8"/>
      <c r="C98" s="8"/>
      <c r="D98" s="8"/>
      <c r="E98" s="8"/>
      <c r="F98" s="9"/>
      <c r="G98" s="9"/>
      <c r="H98" s="9"/>
      <c r="I98" s="9"/>
      <c r="J98" s="9"/>
      <c r="K98" s="10" t="e">
        <f t="shared" si="11"/>
        <v>#NUM!</v>
      </c>
      <c r="L98" s="10">
        <f t="shared" si="12"/>
        <v>0</v>
      </c>
    </row>
    <row r="99" spans="1:12">
      <c r="A99" s="1">
        <v>28</v>
      </c>
      <c r="B99" s="8"/>
      <c r="C99" s="8"/>
      <c r="D99" s="8"/>
      <c r="E99" s="9"/>
      <c r="F99" s="9"/>
      <c r="G99" s="9"/>
      <c r="H99" s="9"/>
      <c r="I99" s="9"/>
      <c r="J99" s="9"/>
      <c r="K99" s="10" t="e">
        <f t="shared" si="11"/>
        <v>#NUM!</v>
      </c>
      <c r="L99" s="10">
        <f t="shared" si="12"/>
        <v>0</v>
      </c>
    </row>
    <row r="100" spans="1:12">
      <c r="A100" s="1">
        <v>30</v>
      </c>
      <c r="B100" s="8"/>
      <c r="C100" s="8"/>
      <c r="D100" s="8"/>
      <c r="E100" s="9"/>
      <c r="F100" s="9"/>
      <c r="G100" s="9"/>
      <c r="H100" s="9"/>
      <c r="I100" s="9"/>
      <c r="J100" s="9"/>
      <c r="K100" s="10" t="e">
        <f t="shared" si="11"/>
        <v>#NUM!</v>
      </c>
      <c r="L100" s="10">
        <f t="shared" si="12"/>
        <v>0</v>
      </c>
    </row>
  </sheetData>
  <mergeCells count="5">
    <mergeCell ref="B1:L1"/>
    <mergeCell ref="B22:L22"/>
    <mergeCell ref="B43:L43"/>
    <mergeCell ref="B63:L63"/>
    <mergeCell ref="B83:L83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zoomScale="85" zoomScaleNormal="85" workbookViewId="0">
      <selection activeCell="G30" sqref="G30"/>
    </sheetView>
  </sheetViews>
  <sheetFormatPr defaultColWidth="8.875" defaultRowHeight="14.25"/>
  <cols>
    <col min="1" max="22" width="10.625" customWidth="1"/>
  </cols>
  <sheetData>
    <row r="1" spans="1:12">
      <c r="A1" s="1"/>
      <c r="B1" s="60" t="s">
        <v>9</v>
      </c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>
      <c r="A2" s="1" t="s">
        <v>1</v>
      </c>
      <c r="B2" s="1" t="s">
        <v>5</v>
      </c>
      <c r="C2" s="1" t="s">
        <v>6</v>
      </c>
      <c r="D2" s="1" t="s">
        <v>7</v>
      </c>
      <c r="E2" s="1" t="s">
        <v>0</v>
      </c>
      <c r="F2" s="1" t="s">
        <v>14</v>
      </c>
      <c r="G2" s="1" t="s">
        <v>15</v>
      </c>
      <c r="H2" s="1" t="s">
        <v>18</v>
      </c>
      <c r="I2" s="1" t="s">
        <v>19</v>
      </c>
      <c r="J2" s="1" t="s">
        <v>20</v>
      </c>
      <c r="K2" s="1" t="s">
        <v>2</v>
      </c>
      <c r="L2" s="1" t="s">
        <v>3</v>
      </c>
    </row>
    <row r="3" spans="1:12">
      <c r="A3" s="1">
        <v>0</v>
      </c>
      <c r="B3" s="2">
        <v>18.149999999999999</v>
      </c>
      <c r="C3" s="5">
        <v>16.600000000000001</v>
      </c>
      <c r="D3" s="5">
        <v>20.9</v>
      </c>
      <c r="E3" s="5">
        <v>16.595300000000002</v>
      </c>
      <c r="F3" s="7">
        <v>15.67</v>
      </c>
      <c r="G3" s="7">
        <v>16.11</v>
      </c>
      <c r="H3" s="7">
        <v>19.96</v>
      </c>
      <c r="I3" s="7">
        <v>21.99</v>
      </c>
      <c r="J3" s="7">
        <v>14.676</v>
      </c>
      <c r="K3" s="3">
        <f>AVERAGE(B3:J3)</f>
        <v>17.850144444444442</v>
      </c>
      <c r="L3" s="4">
        <f>(MAX(B3:J3)-MIN(B3:J3))/K3</f>
        <v>0.40974458345497355</v>
      </c>
    </row>
    <row r="4" spans="1:12">
      <c r="A4" s="1">
        <v>2</v>
      </c>
      <c r="B4" s="5">
        <v>23.47</v>
      </c>
      <c r="C4" s="5">
        <v>24.18</v>
      </c>
      <c r="D4" s="5">
        <v>27.1</v>
      </c>
      <c r="E4" s="5">
        <v>20.8843</v>
      </c>
      <c r="F4" s="7">
        <v>21.79</v>
      </c>
      <c r="G4" s="7">
        <v>24.47</v>
      </c>
      <c r="H4" s="7">
        <v>26.09</v>
      </c>
      <c r="I4" s="7">
        <v>26.41</v>
      </c>
      <c r="J4" s="7">
        <v>21.635000000000002</v>
      </c>
      <c r="K4" s="3">
        <f t="shared" ref="K4:K18" si="0">AVERAGE(B4:J4)</f>
        <v>24.003255555555555</v>
      </c>
      <c r="L4" s="4">
        <f t="shared" ref="L4:L18" si="1">(MAX(B4:J4)-MIN(B4:J4))/K4</f>
        <v>0.25895237359006401</v>
      </c>
    </row>
    <row r="5" spans="1:12">
      <c r="A5" s="1">
        <v>4</v>
      </c>
      <c r="B5" s="5">
        <v>30.69</v>
      </c>
      <c r="C5" s="5">
        <v>28.82</v>
      </c>
      <c r="D5" s="5">
        <v>38.1</v>
      </c>
      <c r="E5" s="5">
        <v>25.229399999999998</v>
      </c>
      <c r="F5" s="7">
        <v>30.27</v>
      </c>
      <c r="G5" s="7">
        <v>34.299999999999997</v>
      </c>
      <c r="H5" s="7">
        <v>34.32</v>
      </c>
      <c r="I5" s="7">
        <v>33.119999999999997</v>
      </c>
      <c r="J5" s="7">
        <v>29.756</v>
      </c>
      <c r="K5" s="3">
        <f t="shared" si="0"/>
        <v>31.622822222222226</v>
      </c>
      <c r="L5" s="4">
        <f t="shared" si="1"/>
        <v>0.40700352136677664</v>
      </c>
    </row>
    <row r="6" spans="1:12">
      <c r="A6" s="1">
        <v>6</v>
      </c>
      <c r="B6" s="5">
        <v>42.94</v>
      </c>
      <c r="C6" s="5">
        <v>39.840000000000003</v>
      </c>
      <c r="D6" s="5">
        <v>48.1</v>
      </c>
      <c r="E6" s="5">
        <v>33.796199999999999</v>
      </c>
      <c r="F6" s="7">
        <v>45.63</v>
      </c>
      <c r="G6" s="7">
        <v>46.18</v>
      </c>
      <c r="H6" s="7">
        <v>43.62</v>
      </c>
      <c r="I6" s="7">
        <v>43.7</v>
      </c>
      <c r="J6" s="7">
        <v>37.393000000000001</v>
      </c>
      <c r="K6" s="3">
        <f t="shared" si="0"/>
        <v>42.355466666666672</v>
      </c>
      <c r="L6" s="4">
        <f t="shared" si="1"/>
        <v>0.33770847367990281</v>
      </c>
    </row>
    <row r="7" spans="1:12">
      <c r="A7" s="1">
        <v>8</v>
      </c>
      <c r="B7" s="5">
        <v>53.96</v>
      </c>
      <c r="C7" s="5">
        <v>52.15</v>
      </c>
      <c r="D7" s="5">
        <v>59.7</v>
      </c>
      <c r="E7" s="5">
        <v>44.689799999999998</v>
      </c>
      <c r="F7" s="7">
        <v>58.58</v>
      </c>
      <c r="G7" s="7">
        <v>57.83</v>
      </c>
      <c r="H7" s="7">
        <v>54.62</v>
      </c>
      <c r="I7" s="7">
        <v>55.18</v>
      </c>
      <c r="J7" s="7">
        <v>50.442</v>
      </c>
      <c r="K7" s="3">
        <f t="shared" si="0"/>
        <v>54.127977777777772</v>
      </c>
      <c r="L7" s="4">
        <f t="shared" si="1"/>
        <v>0.2773094546710082</v>
      </c>
    </row>
    <row r="8" spans="1:12">
      <c r="A8" s="1">
        <v>10</v>
      </c>
      <c r="B8" s="5">
        <v>64.319999999999993</v>
      </c>
      <c r="C8" s="5">
        <v>65.489999999999995</v>
      </c>
      <c r="D8" s="5">
        <v>74.7</v>
      </c>
      <c r="E8" s="5">
        <v>59.170499999999997</v>
      </c>
      <c r="F8" s="7">
        <v>69.98</v>
      </c>
      <c r="G8" s="7">
        <v>69.489999999999995</v>
      </c>
      <c r="H8" s="7">
        <v>67.959999999999994</v>
      </c>
      <c r="I8" s="7">
        <v>66.83</v>
      </c>
      <c r="J8" s="7">
        <v>62.991</v>
      </c>
      <c r="K8" s="3">
        <f t="shared" si="0"/>
        <v>66.770166666666668</v>
      </c>
      <c r="L8" s="4">
        <f t="shared" si="1"/>
        <v>0.23258141734956489</v>
      </c>
    </row>
    <row r="9" spans="1:12">
      <c r="A9" s="1">
        <v>12</v>
      </c>
      <c r="B9" s="5">
        <v>74.58</v>
      </c>
      <c r="C9" s="5">
        <v>79.03</v>
      </c>
      <c r="D9" s="5">
        <v>88.3</v>
      </c>
      <c r="E9" s="5">
        <v>74.273600000000002</v>
      </c>
      <c r="F9" s="7">
        <v>83.29</v>
      </c>
      <c r="G9" s="7">
        <v>83.04</v>
      </c>
      <c r="H9" s="7">
        <v>80.73</v>
      </c>
      <c r="I9" s="7">
        <v>80.489999999999995</v>
      </c>
      <c r="J9" s="7">
        <v>79.569999999999993</v>
      </c>
      <c r="K9" s="3">
        <f t="shared" si="0"/>
        <v>80.367066666666659</v>
      </c>
      <c r="L9" s="4">
        <f t="shared" si="1"/>
        <v>0.17452920184553203</v>
      </c>
    </row>
    <row r="10" spans="1:12">
      <c r="A10" s="1">
        <v>14</v>
      </c>
      <c r="B10" s="5">
        <v>85.31</v>
      </c>
      <c r="C10" s="5">
        <v>93.84</v>
      </c>
      <c r="D10" s="5">
        <v>99.4</v>
      </c>
      <c r="E10" s="5">
        <v>88.940299999999993</v>
      </c>
      <c r="F10" s="7">
        <v>96.05</v>
      </c>
      <c r="G10" s="7">
        <v>96.81</v>
      </c>
      <c r="H10" s="7">
        <v>92.58</v>
      </c>
      <c r="I10" s="7">
        <v>91.68</v>
      </c>
      <c r="J10" s="7">
        <v>89.959000000000003</v>
      </c>
      <c r="K10" s="3">
        <f t="shared" si="0"/>
        <v>92.729922222222228</v>
      </c>
      <c r="L10" s="4">
        <f t="shared" si="1"/>
        <v>0.15194663882316306</v>
      </c>
    </row>
    <row r="11" spans="1:12">
      <c r="A11" s="1">
        <v>16</v>
      </c>
      <c r="B11" s="5">
        <v>97.85</v>
      </c>
      <c r="C11" s="5">
        <v>106.88</v>
      </c>
      <c r="D11" s="5">
        <v>112.2</v>
      </c>
      <c r="E11" s="5">
        <v>103.06019999999999</v>
      </c>
      <c r="F11" s="7">
        <v>101.22</v>
      </c>
      <c r="G11" s="7">
        <v>107.39</v>
      </c>
      <c r="H11" s="7">
        <v>104.04</v>
      </c>
      <c r="I11" s="7">
        <v>99.2</v>
      </c>
      <c r="J11" s="7">
        <v>106.01900000000001</v>
      </c>
      <c r="K11" s="3">
        <f t="shared" si="0"/>
        <v>104.20657777777778</v>
      </c>
      <c r="L11" s="4">
        <f t="shared" si="1"/>
        <v>0.13770723793081102</v>
      </c>
    </row>
    <row r="12" spans="1:12">
      <c r="A12" s="1">
        <v>18</v>
      </c>
      <c r="B12" s="5">
        <v>109.25</v>
      </c>
      <c r="C12" s="5">
        <v>115.82</v>
      </c>
      <c r="D12" s="5">
        <v>116.6</v>
      </c>
      <c r="E12" s="5">
        <v>116.30629999999999</v>
      </c>
      <c r="F12" s="7">
        <v>116.75</v>
      </c>
      <c r="G12" s="7">
        <v>120.84</v>
      </c>
      <c r="H12" s="7">
        <v>113.19</v>
      </c>
      <c r="I12" s="7">
        <v>113.5</v>
      </c>
      <c r="J12" s="7">
        <v>123.261</v>
      </c>
      <c r="K12" s="3">
        <f t="shared" si="0"/>
        <v>116.16858888888889</v>
      </c>
      <c r="L12" s="4">
        <f t="shared" si="1"/>
        <v>0.12060919508457675</v>
      </c>
    </row>
    <row r="13" spans="1:12">
      <c r="A13" s="1">
        <v>20</v>
      </c>
      <c r="B13" s="5">
        <v>115.9</v>
      </c>
      <c r="C13" s="5">
        <v>129.71</v>
      </c>
      <c r="D13" s="5">
        <v>128.30000000000001</v>
      </c>
      <c r="E13" s="5">
        <v>130.02889999999999</v>
      </c>
      <c r="F13" s="7">
        <v>124.42</v>
      </c>
      <c r="G13" s="7">
        <v>137.72</v>
      </c>
      <c r="H13" s="7">
        <v>115.61</v>
      </c>
      <c r="I13" s="7">
        <v>124.1</v>
      </c>
      <c r="J13" s="7">
        <v>139.55099999999999</v>
      </c>
      <c r="K13" s="3">
        <f t="shared" si="0"/>
        <v>127.25998888888888</v>
      </c>
      <c r="L13" s="4">
        <f t="shared" si="1"/>
        <v>0.1881266862352389</v>
      </c>
    </row>
    <row r="14" spans="1:12">
      <c r="A14" s="1">
        <v>22</v>
      </c>
      <c r="B14" s="7"/>
      <c r="C14" s="5"/>
      <c r="D14" s="7"/>
      <c r="E14" s="5"/>
      <c r="F14" s="7"/>
      <c r="G14" s="7"/>
      <c r="H14" s="7"/>
      <c r="I14" s="7"/>
      <c r="J14" s="7"/>
      <c r="K14" s="3" t="e">
        <f t="shared" si="0"/>
        <v>#DIV/0!</v>
      </c>
      <c r="L14" s="4" t="e">
        <f t="shared" si="1"/>
        <v>#DIV/0!</v>
      </c>
    </row>
    <row r="15" spans="1:12">
      <c r="A15" s="1">
        <v>24</v>
      </c>
      <c r="B15" s="7"/>
      <c r="C15" s="5"/>
      <c r="D15" s="7"/>
      <c r="E15" s="5"/>
      <c r="F15" s="7"/>
      <c r="G15" s="7"/>
      <c r="H15" s="7"/>
      <c r="I15" s="7"/>
      <c r="J15" s="7"/>
      <c r="K15" s="3" t="e">
        <f t="shared" si="0"/>
        <v>#DIV/0!</v>
      </c>
      <c r="L15" s="4" t="e">
        <f t="shared" si="1"/>
        <v>#DIV/0!</v>
      </c>
    </row>
    <row r="16" spans="1:12">
      <c r="A16" s="1">
        <v>26</v>
      </c>
      <c r="B16" s="7"/>
      <c r="C16" s="7"/>
      <c r="D16" s="7"/>
      <c r="E16" s="7"/>
      <c r="F16" s="7"/>
      <c r="G16" s="7"/>
      <c r="H16" s="7"/>
      <c r="I16" s="7"/>
      <c r="J16" s="7"/>
      <c r="K16" s="3" t="e">
        <f t="shared" si="0"/>
        <v>#DIV/0!</v>
      </c>
      <c r="L16" s="4" t="e">
        <f t="shared" si="1"/>
        <v>#DIV/0!</v>
      </c>
    </row>
    <row r="17" spans="1:12">
      <c r="A17" s="1">
        <v>28</v>
      </c>
      <c r="B17" s="7"/>
      <c r="C17" s="7"/>
      <c r="D17" s="7"/>
      <c r="E17" s="7"/>
      <c r="F17" s="7"/>
      <c r="G17" s="7"/>
      <c r="H17" s="7"/>
      <c r="I17" s="7"/>
      <c r="J17" s="7"/>
      <c r="K17" s="3" t="e">
        <f t="shared" si="0"/>
        <v>#DIV/0!</v>
      </c>
      <c r="L17" s="4" t="e">
        <f t="shared" si="1"/>
        <v>#DIV/0!</v>
      </c>
    </row>
    <row r="18" spans="1:12">
      <c r="A18" s="1">
        <v>30</v>
      </c>
      <c r="B18" s="7"/>
      <c r="C18" s="7"/>
      <c r="D18" s="7"/>
      <c r="E18" s="7"/>
      <c r="F18" s="7"/>
      <c r="G18" s="7"/>
      <c r="H18" s="7"/>
      <c r="I18" s="7"/>
      <c r="J18" s="7"/>
      <c r="K18" s="3" t="e">
        <f t="shared" si="0"/>
        <v>#DIV/0!</v>
      </c>
      <c r="L18" s="4" t="e">
        <f t="shared" si="1"/>
        <v>#DIV/0!</v>
      </c>
    </row>
    <row r="20" spans="1:12">
      <c r="A20" t="s">
        <v>4</v>
      </c>
      <c r="C20">
        <v>207.43</v>
      </c>
    </row>
    <row r="22" spans="1:12">
      <c r="A22" s="1"/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7"/>
      <c r="L22" s="58"/>
    </row>
    <row r="23" spans="1:12">
      <c r="A23" s="1" t="s">
        <v>8</v>
      </c>
      <c r="B23" s="1" t="s">
        <v>5</v>
      </c>
      <c r="C23" s="1" t="s">
        <v>6</v>
      </c>
      <c r="D23" s="1" t="s">
        <v>7</v>
      </c>
      <c r="E23" s="1" t="s">
        <v>0</v>
      </c>
      <c r="F23" s="1" t="s">
        <v>14</v>
      </c>
      <c r="G23" s="1" t="s">
        <v>15</v>
      </c>
      <c r="H23" s="1" t="s">
        <v>18</v>
      </c>
      <c r="I23" s="1" t="s">
        <v>19</v>
      </c>
      <c r="J23" s="1" t="s">
        <v>20</v>
      </c>
      <c r="K23" s="1" t="s">
        <v>16</v>
      </c>
      <c r="L23" s="1" t="s">
        <v>3</v>
      </c>
    </row>
    <row r="24" spans="1:12">
      <c r="A24" s="11">
        <v>0.1</v>
      </c>
      <c r="B24" s="3">
        <f t="shared" ref="B24:I29" ca="1" si="2">IFERROR(FORECAST($C$20*$A24, OFFSET($A$2,MATCH($C$20*$A24,B$3:B$18,1),0,2,1),OFFSET(B$2,MATCH($C$20*$A24,B$3:B$18,1),0,2,1)),"")</f>
        <v>0.97481203007518946</v>
      </c>
      <c r="C24" s="3">
        <f t="shared" ca="1" si="2"/>
        <v>1.0931398416886555</v>
      </c>
      <c r="D24" s="3" t="str">
        <f t="shared" ca="1" si="2"/>
        <v/>
      </c>
      <c r="E24" s="3">
        <f t="shared" ca="1" si="2"/>
        <v>1.9341105152716249</v>
      </c>
      <c r="F24" s="3">
        <f t="shared" ca="1" si="2"/>
        <v>1.6578431372549023</v>
      </c>
      <c r="G24" s="3">
        <f t="shared" ca="1" si="2"/>
        <v>1.1083732057416276</v>
      </c>
      <c r="H24" s="3">
        <f t="shared" ca="1" si="2"/>
        <v>0.25546492659053932</v>
      </c>
      <c r="I24" s="3" t="str">
        <f t="shared" ca="1" si="2"/>
        <v/>
      </c>
      <c r="J24" s="3">
        <v>1.8</v>
      </c>
      <c r="K24" s="3">
        <f ca="1">AVERAGE(B24:J24)</f>
        <v>1.2605348080889343</v>
      </c>
      <c r="L24" s="12">
        <f ca="1">MAX(B24:J24)-MIN(B24:J24)</f>
        <v>1.6786455886810856</v>
      </c>
    </row>
    <row r="25" spans="1:12">
      <c r="A25" s="11">
        <v>0.15</v>
      </c>
      <c r="B25" s="3">
        <f t="shared" ca="1" si="2"/>
        <v>4.069306122448979</v>
      </c>
      <c r="C25" s="3">
        <f t="shared" ca="1" si="2"/>
        <v>4.416424682395645</v>
      </c>
      <c r="D25" s="3">
        <f t="shared" ca="1" si="2"/>
        <v>2.7299090909090902</v>
      </c>
      <c r="E25" s="3">
        <f t="shared" ca="1" si="2"/>
        <v>5.3739319232385485</v>
      </c>
      <c r="F25" s="3">
        <f t="shared" ca="1" si="2"/>
        <v>4.1099609375000004</v>
      </c>
      <c r="G25" s="3">
        <f t="shared" ca="1" si="2"/>
        <v>3.3518819938962361</v>
      </c>
      <c r="H25" s="3">
        <f t="shared" ca="1" si="2"/>
        <v>3.2210206561360879</v>
      </c>
      <c r="I25" s="3">
        <f t="shared" ca="1" si="2"/>
        <v>3.4022354694485841</v>
      </c>
      <c r="J25" s="3">
        <v>4</v>
      </c>
      <c r="K25" s="3">
        <f t="shared" ref="K25:K39" ca="1" si="3">AVERAGE(B25:J25)</f>
        <v>3.8527412084414627</v>
      </c>
      <c r="L25" s="16">
        <f t="shared" ref="L25:L40" ca="1" si="4">MAX(B25:J25)-MIN(B25:J25)</f>
        <v>2.6440228323294583</v>
      </c>
    </row>
    <row r="26" spans="1:12">
      <c r="A26" s="11">
        <v>0.2</v>
      </c>
      <c r="B26" s="3">
        <f t="shared" ca="1" si="2"/>
        <v>5.7626122448979604</v>
      </c>
      <c r="C26" s="3">
        <f t="shared" ca="1" si="2"/>
        <v>6.2674248578391545</v>
      </c>
      <c r="D26" s="3">
        <f t="shared" ca="1" si="2"/>
        <v>4.6772000000000009</v>
      </c>
      <c r="E26" s="3">
        <f t="shared" ca="1" si="2"/>
        <v>7.4118014246897284</v>
      </c>
      <c r="F26" s="3">
        <f t="shared" ca="1" si="2"/>
        <v>5.4604166666666671</v>
      </c>
      <c r="G26" s="3">
        <f t="shared" ca="1" si="2"/>
        <v>5.2097643097643118</v>
      </c>
      <c r="H26" s="3">
        <f t="shared" ca="1" si="2"/>
        <v>5.541075268817206</v>
      </c>
      <c r="I26" s="3">
        <f t="shared" ca="1" si="2"/>
        <v>5.5814744801512299</v>
      </c>
      <c r="J26" s="3">
        <v>5.9</v>
      </c>
      <c r="K26" s="3">
        <f t="shared" ca="1" si="3"/>
        <v>5.7568632503140291</v>
      </c>
      <c r="L26" s="16">
        <f t="shared" ca="1" si="4"/>
        <v>2.7346014246897274</v>
      </c>
    </row>
    <row r="27" spans="1:12">
      <c r="A27" s="11">
        <v>0.25</v>
      </c>
      <c r="B27" s="3">
        <f t="shared" ca="1" si="2"/>
        <v>7.6184210526315788</v>
      </c>
      <c r="C27" s="3">
        <f t="shared" ca="1" si="2"/>
        <v>7.9524776604386682</v>
      </c>
      <c r="D27" s="3">
        <f t="shared" ca="1" si="2"/>
        <v>6.647844827586205</v>
      </c>
      <c r="E27" s="3">
        <f t="shared" ca="1" si="2"/>
        <v>8.9899659546845108</v>
      </c>
      <c r="F27" s="3">
        <f t="shared" ca="1" si="2"/>
        <v>6.9617760617760602</v>
      </c>
      <c r="G27" s="3">
        <f t="shared" ca="1" si="2"/>
        <v>6.9746781115879841</v>
      </c>
      <c r="H27" s="3">
        <f t="shared" ca="1" si="2"/>
        <v>7.497727272727273</v>
      </c>
      <c r="I27" s="3">
        <f t="shared" ca="1" si="2"/>
        <v>7.4211672473867605</v>
      </c>
      <c r="J27" s="3">
        <v>7.6</v>
      </c>
      <c r="K27" s="3">
        <f t="shared" ca="1" si="3"/>
        <v>7.5182286876465598</v>
      </c>
      <c r="L27" s="12">
        <f t="shared" ca="1" si="4"/>
        <v>2.3421211270983058</v>
      </c>
    </row>
    <row r="28" spans="1:12">
      <c r="A28" s="11">
        <v>0.3</v>
      </c>
      <c r="B28" s="3">
        <f t="shared" ca="1" si="2"/>
        <v>9.5963320463320461</v>
      </c>
      <c r="C28" s="3">
        <f t="shared" ca="1" si="2"/>
        <v>9.5110944527736141</v>
      </c>
      <c r="D28" s="3">
        <f t="shared" ca="1" si="2"/>
        <v>8.3371999999999993</v>
      </c>
      <c r="E28" s="3">
        <f t="shared" ca="1" si="2"/>
        <v>10.405016188729466</v>
      </c>
      <c r="F28" s="3">
        <f t="shared" ca="1" si="2"/>
        <v>8.64017543859649</v>
      </c>
      <c r="G28" s="3">
        <f t="shared" ca="1" si="2"/>
        <v>8.754545454545454</v>
      </c>
      <c r="H28" s="3">
        <f t="shared" ca="1" si="2"/>
        <v>9.1407796101949046</v>
      </c>
      <c r="I28" s="3">
        <f t="shared" ca="1" si="2"/>
        <v>9.2101287553648081</v>
      </c>
      <c r="J28" s="3">
        <v>9.6999999999999993</v>
      </c>
      <c r="K28" s="3">
        <f t="shared" ca="1" si="3"/>
        <v>9.255030216281865</v>
      </c>
      <c r="L28" s="12">
        <f t="shared" ca="1" si="4"/>
        <v>2.0678161887294664</v>
      </c>
    </row>
    <row r="29" spans="1:12">
      <c r="A29" s="11">
        <v>0.35</v>
      </c>
      <c r="B29" s="3">
        <f t="shared" ca="1" si="2"/>
        <v>11.61413255360624</v>
      </c>
      <c r="C29" s="3">
        <f t="shared" ca="1" si="2"/>
        <v>11.050295420974889</v>
      </c>
      <c r="D29" s="3">
        <f t="shared" ca="1" si="2"/>
        <v>9.720066666666666</v>
      </c>
      <c r="E29" s="3">
        <f t="shared" ca="1" si="2"/>
        <v>11.778442836238916</v>
      </c>
      <c r="F29" s="3">
        <f t="shared" ca="1" si="2"/>
        <v>10.393764087152515</v>
      </c>
      <c r="G29" s="3">
        <f t="shared" ca="1" si="2"/>
        <v>10.459114391143912</v>
      </c>
      <c r="H29" s="3">
        <f t="shared" ca="1" si="2"/>
        <v>10.726781519185591</v>
      </c>
      <c r="I29" s="3">
        <f t="shared" ca="1" si="2"/>
        <v>10.844875549048316</v>
      </c>
      <c r="J29" s="3">
        <v>11.7</v>
      </c>
      <c r="K29" s="3">
        <f t="shared" ca="1" si="3"/>
        <v>10.920830336001893</v>
      </c>
      <c r="L29" s="12">
        <f t="shared" ca="1" si="4"/>
        <v>2.0583761695722504</v>
      </c>
    </row>
    <row r="30" spans="1:12">
      <c r="A30" s="11">
        <v>0.4</v>
      </c>
      <c r="B30" s="3">
        <f t="shared" ref="B30:B40" ca="1" si="5">IFERROR(FORECAST($C$20*A30, OFFSET($A$2,MATCH($C$20*A30,B$3:B$18,1),0,2,1),OFFSET(B$2,MATCH($C$20*A30,B$3:B$18,1),0,2,1)),"")</f>
        <v>13.564212488350423</v>
      </c>
      <c r="C30" s="3">
        <f t="shared" ref="C30:I40" ca="1" si="6">IFERROR(FORECAST($C$20*$A30, OFFSET($A$2,MATCH($C$20*$A30,C$3:C$18,1),0,2,1),OFFSET(C$2,MATCH($C$20*$A30,C$3:C$18,1),0,2,1)),"")</f>
        <v>12.53234301147873</v>
      </c>
      <c r="D30" s="3">
        <f t="shared" ca="1" si="6"/>
        <v>11.216470588235296</v>
      </c>
      <c r="E30" s="3">
        <f t="shared" ca="1" si="6"/>
        <v>13.186142758766458</v>
      </c>
      <c r="F30" s="3">
        <f t="shared" ca="1" si="6"/>
        <v>11.952216378662659</v>
      </c>
      <c r="G30" s="3">
        <f t="shared" ca="1" si="6"/>
        <v>11.989963099630996</v>
      </c>
      <c r="H30" s="3">
        <f t="shared" ca="1" si="6"/>
        <v>12.378396624472575</v>
      </c>
      <c r="I30" s="3">
        <f t="shared" ca="1" si="6"/>
        <v>12.443610366398572</v>
      </c>
      <c r="J30" s="3">
        <v>12.5</v>
      </c>
      <c r="K30" s="3">
        <f t="shared" ca="1" si="3"/>
        <v>12.41815059066619</v>
      </c>
      <c r="L30" s="12">
        <f t="shared" ca="1" si="4"/>
        <v>2.3477419001151265</v>
      </c>
    </row>
    <row r="31" spans="1:12">
      <c r="A31" s="11">
        <v>0.45</v>
      </c>
      <c r="B31" s="3">
        <f t="shared" ca="1" si="5"/>
        <v>15.281259968102075</v>
      </c>
      <c r="C31" s="3">
        <f t="shared" ca="1" si="6"/>
        <v>13.932950708980419</v>
      </c>
      <c r="D31" s="3">
        <f t="shared" ca="1" si="6"/>
        <v>12.908738738738741</v>
      </c>
      <c r="E31" s="3">
        <f t="shared" ca="1" si="6"/>
        <v>14.623687136594453</v>
      </c>
      <c r="F31" s="3">
        <f t="shared" ca="1" si="6"/>
        <v>13.575783699059564</v>
      </c>
      <c r="G31" s="3">
        <f t="shared" ca="1" si="6"/>
        <v>13.496514161220041</v>
      </c>
      <c r="H31" s="3">
        <f t="shared" ca="1" si="6"/>
        <v>14.13324607329843</v>
      </c>
      <c r="I31" s="3">
        <f t="shared" ca="1" si="6"/>
        <v>14.44242021276596</v>
      </c>
      <c r="J31" s="3">
        <v>13.9</v>
      </c>
      <c r="K31" s="3">
        <f t="shared" ca="1" si="3"/>
        <v>14.0327334109733</v>
      </c>
      <c r="L31" s="12">
        <f t="shared" ca="1" si="4"/>
        <v>2.3725212293633344</v>
      </c>
    </row>
    <row r="32" spans="1:12">
      <c r="A32" s="11">
        <v>0.5</v>
      </c>
      <c r="B32" s="3">
        <f t="shared" ca="1" si="5"/>
        <v>17.028947368421051</v>
      </c>
      <c r="C32" s="3">
        <f t="shared" ca="1" si="6"/>
        <v>15.514570552147241</v>
      </c>
      <c r="D32" s="3">
        <f t="shared" ca="1" si="6"/>
        <v>14.674218749999998</v>
      </c>
      <c r="E32" s="3">
        <f t="shared" ca="1" si="6"/>
        <v>16.09886683627634</v>
      </c>
      <c r="F32" s="3">
        <f t="shared" ca="1" si="6"/>
        <v>16.321313586606568</v>
      </c>
      <c r="G32" s="3">
        <f t="shared" ca="1" si="6"/>
        <v>15.305293005671079</v>
      </c>
      <c r="H32" s="3">
        <f t="shared" ca="1" si="6"/>
        <v>15.943280977312391</v>
      </c>
      <c r="I32" s="3">
        <f t="shared" ca="1" si="6"/>
        <v>16.631468531468535</v>
      </c>
      <c r="J32" s="3">
        <v>15</v>
      </c>
      <c r="K32" s="3">
        <f t="shared" ca="1" si="3"/>
        <v>15.835328845322575</v>
      </c>
      <c r="L32" s="12">
        <f t="shared" ca="1" si="4"/>
        <v>2.3547286184210527</v>
      </c>
    </row>
    <row r="33" spans="1:12">
      <c r="A33" s="11">
        <v>0.55000000000000004</v>
      </c>
      <c r="B33" s="3">
        <f t="shared" ca="1" si="5"/>
        <v>19.454586466165416</v>
      </c>
      <c r="C33" s="3">
        <f t="shared" ca="1" si="6"/>
        <v>17.61219239373602</v>
      </c>
      <c r="D33" s="3">
        <f t="shared" ca="1" si="6"/>
        <v>16.857500000000009</v>
      </c>
      <c r="E33" s="3">
        <f t="shared" ca="1" si="6"/>
        <v>17.664837197363756</v>
      </c>
      <c r="F33" s="3">
        <f t="shared" ca="1" si="6"/>
        <v>17.656986477784933</v>
      </c>
      <c r="G33" s="3">
        <f t="shared" ca="1" si="6"/>
        <v>16.995762081784388</v>
      </c>
      <c r="H33" s="3">
        <f t="shared" ca="1" si="6"/>
        <v>18.740909090909099</v>
      </c>
      <c r="I33" s="3">
        <f t="shared" ca="1" si="6"/>
        <v>18.110660377358496</v>
      </c>
      <c r="J33" s="3">
        <v>16.3</v>
      </c>
      <c r="K33" s="3">
        <f t="shared" ca="1" si="3"/>
        <v>17.71038156501135</v>
      </c>
      <c r="L33" s="16">
        <f t="shared" ca="1" si="4"/>
        <v>3.1545864661654157</v>
      </c>
    </row>
    <row r="34" spans="1:12">
      <c r="A34" s="11">
        <v>0.6</v>
      </c>
      <c r="B34" s="3" t="str">
        <f t="shared" ca="1" si="5"/>
        <v/>
      </c>
      <c r="C34" s="3">
        <f t="shared" ca="1" si="6"/>
        <v>19.243772498200144</v>
      </c>
      <c r="D34" s="3">
        <f t="shared" ca="1" si="6"/>
        <v>19.343247863247861</v>
      </c>
      <c r="E34" s="3">
        <f t="shared" ca="1" si="6"/>
        <v>19.188069316310319</v>
      </c>
      <c r="F34" s="3" t="str">
        <f t="shared" ca="1" si="6"/>
        <v/>
      </c>
      <c r="G34" s="3">
        <f t="shared" ca="1" si="6"/>
        <v>18.42867298578199</v>
      </c>
      <c r="H34" s="3" t="str">
        <f t="shared" ca="1" si="6"/>
        <v/>
      </c>
      <c r="I34" s="3" t="str">
        <f t="shared" ca="1" si="6"/>
        <v/>
      </c>
      <c r="J34" s="3">
        <v>17.899999999999999</v>
      </c>
      <c r="K34" s="3">
        <f t="shared" ca="1" si="3"/>
        <v>18.820752532708063</v>
      </c>
      <c r="L34" s="12">
        <f t="shared" ca="1" si="4"/>
        <v>1.443247863247862</v>
      </c>
    </row>
    <row r="35" spans="1:12">
      <c r="A35" s="11">
        <v>0.65</v>
      </c>
      <c r="B35" s="3" t="str">
        <f t="shared" ca="1" si="5"/>
        <v/>
      </c>
      <c r="C35" s="3" t="str">
        <f t="shared" ca="1" si="6"/>
        <v/>
      </c>
      <c r="D35" s="3" t="str">
        <f t="shared" ca="1" si="6"/>
        <v/>
      </c>
      <c r="E35" s="3" t="str">
        <f t="shared" ca="1" si="6"/>
        <v/>
      </c>
      <c r="F35" s="3" t="str">
        <f t="shared" ca="1" si="6"/>
        <v/>
      </c>
      <c r="G35" s="3">
        <f t="shared" ca="1" si="6"/>
        <v>19.657523696682464</v>
      </c>
      <c r="H35" s="3" t="str">
        <f t="shared" ca="1" si="6"/>
        <v/>
      </c>
      <c r="I35" s="3" t="str">
        <f t="shared" ca="1" si="6"/>
        <v/>
      </c>
      <c r="J35" s="3"/>
      <c r="K35" s="3">
        <f t="shared" ca="1" si="3"/>
        <v>19.657523696682464</v>
      </c>
      <c r="L35" s="12">
        <f t="shared" ca="1" si="4"/>
        <v>0</v>
      </c>
    </row>
    <row r="36" spans="1:12">
      <c r="A36" s="11">
        <v>0.7</v>
      </c>
      <c r="B36" s="3" t="str">
        <f t="shared" ca="1" si="5"/>
        <v/>
      </c>
      <c r="C36" s="3" t="str">
        <f t="shared" ca="1" si="6"/>
        <v/>
      </c>
      <c r="D36" s="3" t="str">
        <f t="shared" ca="1" si="6"/>
        <v/>
      </c>
      <c r="E36" s="3" t="str">
        <f t="shared" ca="1" si="6"/>
        <v/>
      </c>
      <c r="F36" s="3" t="str">
        <f t="shared" ca="1" si="6"/>
        <v/>
      </c>
      <c r="G36" s="3" t="str">
        <f t="shared" ca="1" si="6"/>
        <v/>
      </c>
      <c r="H36" s="3" t="str">
        <f t="shared" ca="1" si="6"/>
        <v/>
      </c>
      <c r="I36" s="3" t="str">
        <f t="shared" ca="1" si="6"/>
        <v/>
      </c>
      <c r="J36" s="3"/>
      <c r="K36" s="3" t="e">
        <f t="shared" ca="1" si="3"/>
        <v>#DIV/0!</v>
      </c>
      <c r="L36" s="12">
        <f t="shared" ca="1" si="4"/>
        <v>0</v>
      </c>
    </row>
    <row r="37" spans="1:12">
      <c r="A37" s="11">
        <v>0.75</v>
      </c>
      <c r="B37" s="3" t="str">
        <f t="shared" ca="1" si="5"/>
        <v/>
      </c>
      <c r="C37" s="3" t="str">
        <f t="shared" ca="1" si="6"/>
        <v/>
      </c>
      <c r="D37" s="3" t="str">
        <f t="shared" ca="1" si="6"/>
        <v/>
      </c>
      <c r="E37" s="3" t="str">
        <f t="shared" ca="1" si="6"/>
        <v/>
      </c>
      <c r="F37" s="3" t="str">
        <f t="shared" ca="1" si="6"/>
        <v/>
      </c>
      <c r="G37" s="3" t="str">
        <f t="shared" ca="1" si="6"/>
        <v/>
      </c>
      <c r="H37" s="3" t="str">
        <f t="shared" ca="1" si="6"/>
        <v/>
      </c>
      <c r="I37" s="3" t="str">
        <f t="shared" ca="1" si="6"/>
        <v/>
      </c>
      <c r="J37" s="3"/>
      <c r="K37" s="3" t="e">
        <f t="shared" ca="1" si="3"/>
        <v>#DIV/0!</v>
      </c>
      <c r="L37" s="12">
        <f t="shared" ca="1" si="4"/>
        <v>0</v>
      </c>
    </row>
    <row r="38" spans="1:12">
      <c r="A38" s="11">
        <v>0.8</v>
      </c>
      <c r="B38" s="3" t="str">
        <f t="shared" ca="1" si="5"/>
        <v/>
      </c>
      <c r="C38" s="3" t="str">
        <f t="shared" ca="1" si="6"/>
        <v/>
      </c>
      <c r="D38" s="3" t="str">
        <f t="shared" ca="1" si="6"/>
        <v/>
      </c>
      <c r="E38" s="3" t="str">
        <f t="shared" ca="1" si="6"/>
        <v/>
      </c>
      <c r="F38" s="3" t="str">
        <f t="shared" ca="1" si="6"/>
        <v/>
      </c>
      <c r="G38" s="3" t="str">
        <f t="shared" ca="1" si="6"/>
        <v/>
      </c>
      <c r="H38" s="3"/>
      <c r="I38" s="3" t="str">
        <f t="shared" ca="1" si="6"/>
        <v/>
      </c>
      <c r="J38" s="3"/>
      <c r="K38" s="3" t="e">
        <f t="shared" ca="1" si="3"/>
        <v>#DIV/0!</v>
      </c>
      <c r="L38" s="12">
        <f t="shared" ca="1" si="4"/>
        <v>0</v>
      </c>
    </row>
    <row r="39" spans="1:12">
      <c r="A39" s="11">
        <v>0.85</v>
      </c>
      <c r="B39" s="3" t="str">
        <f t="shared" ca="1" si="5"/>
        <v/>
      </c>
      <c r="C39" s="3" t="str">
        <f t="shared" ca="1" si="6"/>
        <v/>
      </c>
      <c r="D39" s="3" t="str">
        <f t="shared" ca="1" si="6"/>
        <v/>
      </c>
      <c r="E39" s="3" t="str">
        <f t="shared" ca="1" si="6"/>
        <v/>
      </c>
      <c r="F39" s="3" t="str">
        <f t="shared" ca="1" si="6"/>
        <v/>
      </c>
      <c r="G39" s="3" t="str">
        <f t="shared" ca="1" si="6"/>
        <v/>
      </c>
      <c r="H39" s="3"/>
      <c r="I39" s="3" t="str">
        <f t="shared" ca="1" si="6"/>
        <v/>
      </c>
      <c r="J39" s="3"/>
      <c r="K39" s="3" t="e">
        <f t="shared" ca="1" si="3"/>
        <v>#DIV/0!</v>
      </c>
      <c r="L39" s="12">
        <f t="shared" ca="1" si="4"/>
        <v>0</v>
      </c>
    </row>
    <row r="40" spans="1:12">
      <c r="A40" s="11">
        <v>0.9</v>
      </c>
      <c r="B40" s="3" t="str">
        <f t="shared" ca="1" si="5"/>
        <v/>
      </c>
      <c r="C40" s="3" t="str">
        <f t="shared" ca="1" si="6"/>
        <v/>
      </c>
      <c r="D40" s="3" t="str">
        <f t="shared" ca="1" si="6"/>
        <v/>
      </c>
      <c r="E40" s="3" t="str">
        <f t="shared" ca="1" si="6"/>
        <v/>
      </c>
      <c r="F40" s="3" t="str">
        <f t="shared" ca="1" si="6"/>
        <v/>
      </c>
      <c r="G40" s="3" t="str">
        <f t="shared" ca="1" si="6"/>
        <v/>
      </c>
      <c r="H40" s="3"/>
      <c r="I40" s="3" t="str">
        <f t="shared" ca="1" si="6"/>
        <v/>
      </c>
      <c r="J40" s="3"/>
      <c r="K40" s="3" t="e">
        <f ca="1">AVERAGE(B40:J40)</f>
        <v>#DIV/0!</v>
      </c>
      <c r="L40" s="12">
        <f t="shared" ca="1" si="4"/>
        <v>0</v>
      </c>
    </row>
    <row r="43" spans="1:12">
      <c r="A43" s="1"/>
      <c r="B43" s="56" t="s">
        <v>11</v>
      </c>
      <c r="C43" s="57"/>
      <c r="D43" s="57"/>
      <c r="E43" s="57"/>
      <c r="F43" s="57"/>
      <c r="G43" s="57"/>
      <c r="H43" s="57"/>
      <c r="I43" s="57"/>
      <c r="J43" s="57"/>
      <c r="K43" s="57"/>
      <c r="L43" s="58"/>
    </row>
    <row r="44" spans="1:12">
      <c r="A44" s="1" t="s">
        <v>1</v>
      </c>
      <c r="B44" s="1" t="s">
        <v>5</v>
      </c>
      <c r="C44" s="1" t="s">
        <v>6</v>
      </c>
      <c r="D44" s="1" t="s">
        <v>7</v>
      </c>
      <c r="E44" s="1" t="s">
        <v>0</v>
      </c>
      <c r="F44" s="1" t="s">
        <v>14</v>
      </c>
      <c r="G44" s="1" t="s">
        <v>15</v>
      </c>
      <c r="H44" s="1" t="s">
        <v>18</v>
      </c>
      <c r="I44" s="1" t="s">
        <v>19</v>
      </c>
      <c r="J44" s="1" t="s">
        <v>20</v>
      </c>
      <c r="K44" s="1" t="s">
        <v>16</v>
      </c>
      <c r="L44" s="1" t="s">
        <v>3</v>
      </c>
    </row>
    <row r="45" spans="1:12">
      <c r="A45" s="1">
        <v>0</v>
      </c>
      <c r="B45" s="5">
        <v>3.44E-2</v>
      </c>
      <c r="C45" s="5">
        <v>0.2</v>
      </c>
      <c r="D45" s="5">
        <v>0.19</v>
      </c>
      <c r="E45" s="5">
        <v>0.32619999999999999</v>
      </c>
      <c r="F45" s="7">
        <v>0.2</v>
      </c>
      <c r="G45" s="7">
        <v>0.04</v>
      </c>
      <c r="H45" s="14">
        <v>0.05</v>
      </c>
      <c r="I45" s="7">
        <v>0.06</v>
      </c>
      <c r="J45" s="7">
        <v>0.02</v>
      </c>
      <c r="K45" s="5">
        <f>AVERAGE(B45:J45)</f>
        <v>0.12451111111111111</v>
      </c>
      <c r="L45" s="6">
        <f>MAX(B45:J45)-MIN(B45:J45)</f>
        <v>0.30619999999999997</v>
      </c>
    </row>
    <row r="46" spans="1:12">
      <c r="A46" s="1">
        <v>2</v>
      </c>
      <c r="B46" s="5">
        <v>1.9099999999999999E-2</v>
      </c>
      <c r="C46" s="5">
        <v>0.08</v>
      </c>
      <c r="D46" s="5">
        <v>0.19</v>
      </c>
      <c r="E46" s="5">
        <v>0.30280000000000001</v>
      </c>
      <c r="F46" s="7">
        <v>0.18</v>
      </c>
      <c r="G46" s="7">
        <v>7.0000000000000007E-2</v>
      </c>
      <c r="H46" s="7">
        <v>0.06</v>
      </c>
      <c r="I46" s="7">
        <v>7.0000000000000007E-2</v>
      </c>
      <c r="J46" s="7">
        <v>0.108</v>
      </c>
      <c r="K46" s="5">
        <f t="shared" ref="K46:K60" si="7">AVERAGE(B46:J46)</f>
        <v>0.11998888888888892</v>
      </c>
      <c r="L46" s="6">
        <f t="shared" ref="L46:L60" si="8">MAX(B46:J46)-MIN(B46:J46)</f>
        <v>0.28370000000000001</v>
      </c>
    </row>
    <row r="47" spans="1:12">
      <c r="A47" s="1">
        <v>4</v>
      </c>
      <c r="B47" s="5">
        <v>1.83E-2</v>
      </c>
      <c r="C47" s="5">
        <v>0.1</v>
      </c>
      <c r="D47" s="5">
        <v>0.11</v>
      </c>
      <c r="E47" s="5">
        <v>0.27129999999999999</v>
      </c>
      <c r="F47" s="7">
        <v>0.09</v>
      </c>
      <c r="G47" s="7">
        <v>0.08</v>
      </c>
      <c r="H47" s="7">
        <v>0.11</v>
      </c>
      <c r="I47" s="7">
        <v>0.08</v>
      </c>
      <c r="J47" s="7">
        <v>8.4000000000000005E-2</v>
      </c>
      <c r="K47" s="5">
        <f t="shared" si="7"/>
        <v>0.10484444444444443</v>
      </c>
      <c r="L47" s="6">
        <f t="shared" si="8"/>
        <v>0.253</v>
      </c>
    </row>
    <row r="48" spans="1:12">
      <c r="A48" s="1">
        <v>6</v>
      </c>
      <c r="B48" s="5">
        <v>3.4599999999999999E-2</v>
      </c>
      <c r="C48" s="5">
        <v>0.12</v>
      </c>
      <c r="D48" s="5">
        <v>0.12</v>
      </c>
      <c r="E48" s="5">
        <v>0.13289999999999999</v>
      </c>
      <c r="F48" s="7">
        <v>0.06</v>
      </c>
      <c r="G48" s="7">
        <v>0.08</v>
      </c>
      <c r="H48" s="7">
        <v>0.14000000000000001</v>
      </c>
      <c r="I48" s="7">
        <v>7.0000000000000007E-2</v>
      </c>
      <c r="J48" s="7">
        <v>7.6999999999999999E-2</v>
      </c>
      <c r="K48" s="5">
        <f t="shared" si="7"/>
        <v>9.272222222222222E-2</v>
      </c>
      <c r="L48" s="6">
        <f t="shared" si="8"/>
        <v>0.10540000000000002</v>
      </c>
    </row>
    <row r="49" spans="1:12">
      <c r="A49" s="1">
        <v>8</v>
      </c>
      <c r="B49" s="5">
        <v>1.8700000000000001E-2</v>
      </c>
      <c r="C49" s="5">
        <v>0.1</v>
      </c>
      <c r="D49" s="5">
        <v>0.11</v>
      </c>
      <c r="E49" s="5">
        <v>4.0099999999999997E-2</v>
      </c>
      <c r="F49" s="7">
        <v>0.05</v>
      </c>
      <c r="G49" s="7">
        <v>7.0000000000000007E-2</v>
      </c>
      <c r="H49" s="7">
        <v>0.11</v>
      </c>
      <c r="I49" s="7">
        <v>0.05</v>
      </c>
      <c r="J49" s="7">
        <v>7.0000000000000007E-2</v>
      </c>
      <c r="K49" s="5">
        <f t="shared" si="7"/>
        <v>6.8755555555555556E-2</v>
      </c>
      <c r="L49" s="6">
        <f t="shared" si="8"/>
        <v>9.1299999999999992E-2</v>
      </c>
    </row>
    <row r="50" spans="1:12">
      <c r="A50" s="1">
        <v>10</v>
      </c>
      <c r="B50" s="5">
        <v>5.4799999999999996E-3</v>
      </c>
      <c r="C50" s="5">
        <v>0.06</v>
      </c>
      <c r="D50" s="5">
        <v>0.05</v>
      </c>
      <c r="E50" s="5">
        <v>7.7000000000000002E-3</v>
      </c>
      <c r="F50" s="7">
        <v>0.04</v>
      </c>
      <c r="G50" s="7">
        <v>0.05</v>
      </c>
      <c r="H50" s="7">
        <v>0.06</v>
      </c>
      <c r="I50" s="7">
        <v>0.04</v>
      </c>
      <c r="J50" s="7">
        <v>6.6000000000000003E-2</v>
      </c>
      <c r="K50" s="5">
        <f t="shared" si="7"/>
        <v>4.2131111111111105E-2</v>
      </c>
      <c r="L50" s="6">
        <f t="shared" si="8"/>
        <v>6.0520000000000004E-2</v>
      </c>
    </row>
    <row r="51" spans="1:12">
      <c r="A51" s="1">
        <v>12</v>
      </c>
      <c r="B51" s="5">
        <v>7.2800000000000002E-4</v>
      </c>
      <c r="C51" s="5">
        <v>0.05</v>
      </c>
      <c r="D51" s="5">
        <v>0.06</v>
      </c>
      <c r="E51" s="5">
        <v>4.1000000000000003E-3</v>
      </c>
      <c r="F51" s="7">
        <v>0.05</v>
      </c>
      <c r="G51" s="7">
        <v>0.06</v>
      </c>
      <c r="H51" s="7">
        <v>0.04</v>
      </c>
      <c r="I51" s="7">
        <v>0.03</v>
      </c>
      <c r="J51" s="7">
        <v>5.0999999999999997E-2</v>
      </c>
      <c r="K51" s="5">
        <f t="shared" si="7"/>
        <v>3.8425333333333332E-2</v>
      </c>
      <c r="L51" s="6">
        <f t="shared" si="8"/>
        <v>5.9271999999999998E-2</v>
      </c>
    </row>
    <row r="52" spans="1:12">
      <c r="A52" s="1">
        <v>14</v>
      </c>
      <c r="B52" s="5">
        <v>3.6400000000000001E-4</v>
      </c>
      <c r="C52" s="5">
        <v>0.04</v>
      </c>
      <c r="D52" s="5">
        <v>0.09</v>
      </c>
      <c r="E52" s="5">
        <v>4.5999999999999999E-3</v>
      </c>
      <c r="F52" s="7">
        <v>0.08</v>
      </c>
      <c r="G52" s="7">
        <v>7.0000000000000007E-2</v>
      </c>
      <c r="H52" s="7">
        <v>0.04</v>
      </c>
      <c r="I52" s="7">
        <v>0.04</v>
      </c>
      <c r="J52" s="7">
        <v>1.7000000000000001E-2</v>
      </c>
      <c r="K52" s="5">
        <f t="shared" si="7"/>
        <v>4.244044444444444E-2</v>
      </c>
      <c r="L52" s="6">
        <f t="shared" si="8"/>
        <v>8.9635999999999993E-2</v>
      </c>
    </row>
    <row r="53" spans="1:12">
      <c r="A53" s="1">
        <v>16</v>
      </c>
      <c r="B53" s="5">
        <v>2.9199999999999999E-3</v>
      </c>
      <c r="C53" s="5">
        <v>0.06</v>
      </c>
      <c r="D53" s="5">
        <v>0.1</v>
      </c>
      <c r="E53" s="5">
        <v>6.8999999999999999E-3</v>
      </c>
      <c r="F53" s="7">
        <v>0.13</v>
      </c>
      <c r="G53" s="7">
        <v>7.0000000000000007E-2</v>
      </c>
      <c r="H53" s="7">
        <v>0.05</v>
      </c>
      <c r="I53" s="7">
        <v>0.05</v>
      </c>
      <c r="J53" s="7">
        <v>2E-3</v>
      </c>
      <c r="K53" s="5">
        <f t="shared" si="7"/>
        <v>5.242444444444444E-2</v>
      </c>
      <c r="L53" s="6">
        <f t="shared" si="8"/>
        <v>0.128</v>
      </c>
    </row>
    <row r="54" spans="1:12">
      <c r="A54" s="1">
        <v>18</v>
      </c>
      <c r="B54" s="5">
        <v>4.6300000000000001E-2</v>
      </c>
      <c r="C54" s="5">
        <v>0.11</v>
      </c>
      <c r="D54" s="5">
        <v>0.17</v>
      </c>
      <c r="E54" s="5">
        <v>2.5600000000000001E-2</v>
      </c>
      <c r="F54" s="7">
        <v>0.1</v>
      </c>
      <c r="G54" s="7">
        <v>0.08</v>
      </c>
      <c r="H54" s="7">
        <v>7.0000000000000007E-2</v>
      </c>
      <c r="I54" s="7">
        <v>0.04</v>
      </c>
      <c r="J54" s="7">
        <v>7.0000000000000001E-3</v>
      </c>
      <c r="K54" s="5">
        <f t="shared" si="7"/>
        <v>7.2100000000000011E-2</v>
      </c>
      <c r="L54" s="6">
        <f t="shared" si="8"/>
        <v>0.16300000000000001</v>
      </c>
    </row>
    <row r="55" spans="1:12">
      <c r="A55" s="1">
        <v>20</v>
      </c>
      <c r="B55" s="5">
        <v>9.06E-2</v>
      </c>
      <c r="C55" s="5">
        <v>0.12</v>
      </c>
      <c r="D55" s="5">
        <v>0.19</v>
      </c>
      <c r="E55" s="5">
        <v>3.9E-2</v>
      </c>
      <c r="F55" s="7">
        <v>0.14000000000000001</v>
      </c>
      <c r="G55" s="7">
        <v>7.0000000000000007E-2</v>
      </c>
      <c r="H55" s="7">
        <v>0.01</v>
      </c>
      <c r="I55" s="7">
        <v>0.09</v>
      </c>
      <c r="J55" s="7">
        <v>7.0000000000000001E-3</v>
      </c>
      <c r="K55" s="5">
        <f t="shared" si="7"/>
        <v>8.4066666666666665E-2</v>
      </c>
      <c r="L55" s="6">
        <f t="shared" si="8"/>
        <v>0.183</v>
      </c>
    </row>
    <row r="56" spans="1:12">
      <c r="A56" s="1">
        <v>22</v>
      </c>
      <c r="B56" s="7"/>
      <c r="C56" s="5"/>
      <c r="D56" s="7"/>
      <c r="E56" s="5"/>
      <c r="F56" s="7"/>
      <c r="G56" s="7"/>
      <c r="H56" s="7"/>
      <c r="I56" s="7"/>
      <c r="J56" s="7"/>
      <c r="K56" s="5" t="e">
        <f t="shared" si="7"/>
        <v>#DIV/0!</v>
      </c>
      <c r="L56" s="6">
        <f t="shared" si="8"/>
        <v>0</v>
      </c>
    </row>
    <row r="57" spans="1:12">
      <c r="A57" s="1">
        <v>24</v>
      </c>
      <c r="B57" s="7"/>
      <c r="C57" s="5"/>
      <c r="D57" s="7"/>
      <c r="E57" s="5"/>
      <c r="F57" s="7"/>
      <c r="G57" s="7"/>
      <c r="H57" s="7"/>
      <c r="I57" s="7"/>
      <c r="J57" s="7"/>
      <c r="K57" s="5" t="e">
        <f t="shared" si="7"/>
        <v>#DIV/0!</v>
      </c>
      <c r="L57" s="6">
        <f t="shared" si="8"/>
        <v>0</v>
      </c>
    </row>
    <row r="58" spans="1:12">
      <c r="A58" s="1">
        <v>26</v>
      </c>
      <c r="B58" s="7"/>
      <c r="C58" s="7"/>
      <c r="D58" s="7"/>
      <c r="E58" s="7"/>
      <c r="F58" s="7"/>
      <c r="G58" s="7"/>
      <c r="H58" s="7"/>
      <c r="I58" s="7"/>
      <c r="J58" s="7"/>
      <c r="K58" s="5" t="e">
        <f t="shared" si="7"/>
        <v>#DIV/0!</v>
      </c>
      <c r="L58" s="6">
        <f t="shared" si="8"/>
        <v>0</v>
      </c>
    </row>
    <row r="59" spans="1:12">
      <c r="A59" s="1">
        <v>28</v>
      </c>
      <c r="B59" s="7"/>
      <c r="C59" s="7"/>
      <c r="D59" s="7"/>
      <c r="E59" s="7"/>
      <c r="F59" s="7"/>
      <c r="G59" s="7"/>
      <c r="H59" s="7"/>
      <c r="I59" s="7"/>
      <c r="J59" s="7"/>
      <c r="K59" s="5" t="e">
        <f t="shared" si="7"/>
        <v>#DIV/0!</v>
      </c>
      <c r="L59" s="6">
        <f t="shared" si="8"/>
        <v>0</v>
      </c>
    </row>
    <row r="60" spans="1:12">
      <c r="A60" s="1">
        <v>30</v>
      </c>
      <c r="B60" s="7"/>
      <c r="C60" s="7"/>
      <c r="D60" s="7"/>
      <c r="E60" s="7"/>
      <c r="F60" s="7"/>
      <c r="G60" s="7"/>
      <c r="H60" s="7"/>
      <c r="I60" s="7"/>
      <c r="J60" s="7"/>
      <c r="K60" s="5" t="e">
        <f t="shared" si="7"/>
        <v>#DIV/0!</v>
      </c>
      <c r="L60" s="6">
        <f t="shared" si="8"/>
        <v>0</v>
      </c>
    </row>
    <row r="63" spans="1:12">
      <c r="A63" s="1"/>
      <c r="B63" s="56" t="s">
        <v>12</v>
      </c>
      <c r="C63" s="57"/>
      <c r="D63" s="57"/>
      <c r="E63" s="57"/>
      <c r="F63" s="57"/>
      <c r="G63" s="57"/>
      <c r="H63" s="57"/>
      <c r="I63" s="57"/>
      <c r="J63" s="57"/>
      <c r="K63" s="57"/>
      <c r="L63" s="58"/>
    </row>
    <row r="64" spans="1:12">
      <c r="A64" s="1" t="s">
        <v>1</v>
      </c>
      <c r="B64" s="1" t="s">
        <v>5</v>
      </c>
      <c r="C64" s="1" t="s">
        <v>6</v>
      </c>
      <c r="D64" s="1" t="s">
        <v>7</v>
      </c>
      <c r="E64" s="1" t="s">
        <v>0</v>
      </c>
      <c r="F64" s="1" t="s">
        <v>14</v>
      </c>
      <c r="G64" s="1" t="s">
        <v>15</v>
      </c>
      <c r="H64" s="1" t="s">
        <v>18</v>
      </c>
      <c r="I64" s="1" t="s">
        <v>19</v>
      </c>
      <c r="J64" s="1" t="s">
        <v>20</v>
      </c>
      <c r="K64" s="1" t="s">
        <v>17</v>
      </c>
      <c r="L64" s="1" t="s">
        <v>3</v>
      </c>
    </row>
    <row r="65" spans="1:12">
      <c r="A65" s="1">
        <v>0</v>
      </c>
      <c r="B65" s="2">
        <v>1</v>
      </c>
      <c r="C65" s="2">
        <v>1</v>
      </c>
      <c r="D65" s="2">
        <v>1</v>
      </c>
      <c r="E65" s="8">
        <v>1</v>
      </c>
      <c r="F65" s="17">
        <v>1</v>
      </c>
      <c r="G65" s="9">
        <v>1</v>
      </c>
      <c r="H65" s="9">
        <v>1</v>
      </c>
      <c r="I65" s="9">
        <v>1</v>
      </c>
      <c r="J65" s="9">
        <v>1</v>
      </c>
      <c r="K65" s="10">
        <f>MEDIAN(B65:J65)</f>
        <v>1</v>
      </c>
      <c r="L65" s="10">
        <f>MAX(B65:J65)-MIN(B65:J65)</f>
        <v>0</v>
      </c>
    </row>
    <row r="66" spans="1:12">
      <c r="A66" s="1">
        <v>2</v>
      </c>
      <c r="B66" s="2">
        <v>2</v>
      </c>
      <c r="C66" s="2">
        <v>2</v>
      </c>
      <c r="D66" s="2">
        <v>1</v>
      </c>
      <c r="E66" s="8">
        <v>1</v>
      </c>
      <c r="F66" s="9">
        <v>2</v>
      </c>
      <c r="G66" s="9">
        <v>1</v>
      </c>
      <c r="H66" s="9">
        <v>1</v>
      </c>
      <c r="I66" s="9">
        <v>1</v>
      </c>
      <c r="J66" s="9">
        <v>1</v>
      </c>
      <c r="K66" s="10">
        <f t="shared" ref="K66:K80" si="9">MEDIAN(B66:J66)</f>
        <v>1</v>
      </c>
      <c r="L66" s="10">
        <f t="shared" ref="L66:L80" si="10">MAX(B66:J66)-MIN(B66:J66)</f>
        <v>1</v>
      </c>
    </row>
    <row r="67" spans="1:12">
      <c r="A67" s="1">
        <v>4</v>
      </c>
      <c r="B67" s="2">
        <v>2</v>
      </c>
      <c r="C67" s="2">
        <v>2</v>
      </c>
      <c r="D67" s="2">
        <v>2</v>
      </c>
      <c r="E67" s="8">
        <v>1</v>
      </c>
      <c r="F67" s="9">
        <v>2</v>
      </c>
      <c r="G67" s="9">
        <v>2</v>
      </c>
      <c r="H67" s="9">
        <v>2</v>
      </c>
      <c r="I67" s="9">
        <v>2</v>
      </c>
      <c r="J67" s="9">
        <v>2</v>
      </c>
      <c r="K67" s="10">
        <f t="shared" si="9"/>
        <v>2</v>
      </c>
      <c r="L67" s="10">
        <f t="shared" si="10"/>
        <v>1</v>
      </c>
    </row>
    <row r="68" spans="1:12">
      <c r="A68" s="1">
        <v>6</v>
      </c>
      <c r="B68" s="2">
        <v>2</v>
      </c>
      <c r="C68" s="2">
        <v>2</v>
      </c>
      <c r="D68" s="2">
        <v>2</v>
      </c>
      <c r="E68" s="8">
        <v>1</v>
      </c>
      <c r="F68" s="9">
        <v>2</v>
      </c>
      <c r="G68" s="9">
        <v>2</v>
      </c>
      <c r="H68" s="9">
        <v>2</v>
      </c>
      <c r="I68" s="9">
        <v>2</v>
      </c>
      <c r="J68" s="9">
        <v>2</v>
      </c>
      <c r="K68" s="10">
        <f t="shared" si="9"/>
        <v>2</v>
      </c>
      <c r="L68" s="10">
        <f t="shared" si="10"/>
        <v>1</v>
      </c>
    </row>
    <row r="69" spans="1:12">
      <c r="A69" s="1">
        <v>8</v>
      </c>
      <c r="B69" s="2">
        <v>2</v>
      </c>
      <c r="C69" s="2">
        <v>2</v>
      </c>
      <c r="D69" s="2">
        <v>2</v>
      </c>
      <c r="E69" s="8">
        <v>2</v>
      </c>
      <c r="F69" s="9">
        <v>2</v>
      </c>
      <c r="G69" s="9">
        <v>2</v>
      </c>
      <c r="H69" s="9">
        <v>2</v>
      </c>
      <c r="I69" s="9">
        <v>2</v>
      </c>
      <c r="J69" s="9">
        <v>2</v>
      </c>
      <c r="K69" s="10">
        <f t="shared" si="9"/>
        <v>2</v>
      </c>
      <c r="L69" s="10">
        <f t="shared" si="10"/>
        <v>0</v>
      </c>
    </row>
    <row r="70" spans="1:12">
      <c r="A70" s="1">
        <v>10</v>
      </c>
      <c r="B70" s="2">
        <v>2</v>
      </c>
      <c r="C70" s="2">
        <v>2</v>
      </c>
      <c r="D70" s="2">
        <v>2</v>
      </c>
      <c r="E70" s="8">
        <v>2</v>
      </c>
      <c r="F70" s="9">
        <v>2</v>
      </c>
      <c r="G70" s="9">
        <v>2</v>
      </c>
      <c r="H70" s="9">
        <v>2</v>
      </c>
      <c r="I70" s="9">
        <v>2</v>
      </c>
      <c r="J70" s="9">
        <v>2</v>
      </c>
      <c r="K70" s="10">
        <f t="shared" si="9"/>
        <v>2</v>
      </c>
      <c r="L70" s="10">
        <f t="shared" si="10"/>
        <v>0</v>
      </c>
    </row>
    <row r="71" spans="1:12">
      <c r="A71" s="1">
        <v>12</v>
      </c>
      <c r="B71" s="2">
        <v>2</v>
      </c>
      <c r="C71" s="2">
        <v>2</v>
      </c>
      <c r="D71" s="2">
        <v>2</v>
      </c>
      <c r="E71" s="8">
        <v>2</v>
      </c>
      <c r="F71" s="9">
        <v>2</v>
      </c>
      <c r="G71" s="9">
        <v>2</v>
      </c>
      <c r="H71" s="9">
        <v>2</v>
      </c>
      <c r="I71" s="9">
        <v>2</v>
      </c>
      <c r="J71" s="9">
        <v>2</v>
      </c>
      <c r="K71" s="10">
        <f t="shared" si="9"/>
        <v>2</v>
      </c>
      <c r="L71" s="10">
        <f t="shared" si="10"/>
        <v>0</v>
      </c>
    </row>
    <row r="72" spans="1:12">
      <c r="A72" s="1">
        <v>14</v>
      </c>
      <c r="B72" s="2">
        <v>2</v>
      </c>
      <c r="C72" s="2">
        <v>2</v>
      </c>
      <c r="D72" s="2">
        <v>2</v>
      </c>
      <c r="E72" s="8">
        <v>2</v>
      </c>
      <c r="F72" s="9">
        <v>2</v>
      </c>
      <c r="G72" s="9">
        <v>2</v>
      </c>
      <c r="H72" s="9">
        <v>2</v>
      </c>
      <c r="I72" s="9">
        <v>2</v>
      </c>
      <c r="J72" s="9">
        <v>2</v>
      </c>
      <c r="K72" s="10">
        <f t="shared" si="9"/>
        <v>2</v>
      </c>
      <c r="L72" s="10">
        <f t="shared" si="10"/>
        <v>0</v>
      </c>
    </row>
    <row r="73" spans="1:12">
      <c r="A73" s="1">
        <v>16</v>
      </c>
      <c r="B73" s="2">
        <v>2</v>
      </c>
      <c r="C73" s="2">
        <v>2</v>
      </c>
      <c r="D73" s="2">
        <v>2</v>
      </c>
      <c r="E73" s="8">
        <v>2</v>
      </c>
      <c r="F73" s="9">
        <v>2</v>
      </c>
      <c r="G73" s="9">
        <v>2</v>
      </c>
      <c r="H73" s="9">
        <v>2</v>
      </c>
      <c r="I73" s="9">
        <v>2</v>
      </c>
      <c r="J73" s="9">
        <v>2</v>
      </c>
      <c r="K73" s="10">
        <f t="shared" si="9"/>
        <v>2</v>
      </c>
      <c r="L73" s="10">
        <f t="shared" si="10"/>
        <v>0</v>
      </c>
    </row>
    <row r="74" spans="1:12">
      <c r="A74" s="1">
        <v>18</v>
      </c>
      <c r="B74" s="2">
        <v>2</v>
      </c>
      <c r="C74" s="2">
        <v>2</v>
      </c>
      <c r="D74" s="2">
        <v>2</v>
      </c>
      <c r="E74" s="8">
        <v>2</v>
      </c>
      <c r="F74" s="9">
        <v>2</v>
      </c>
      <c r="G74" s="9">
        <v>2</v>
      </c>
      <c r="H74" s="9">
        <v>2</v>
      </c>
      <c r="I74" s="9">
        <v>2</v>
      </c>
      <c r="J74" s="9">
        <v>2</v>
      </c>
      <c r="K74" s="10">
        <f t="shared" si="9"/>
        <v>2</v>
      </c>
      <c r="L74" s="10">
        <f t="shared" si="10"/>
        <v>0</v>
      </c>
    </row>
    <row r="75" spans="1:12">
      <c r="A75" s="1">
        <v>20</v>
      </c>
      <c r="B75" s="2">
        <v>2</v>
      </c>
      <c r="C75" s="2">
        <v>2</v>
      </c>
      <c r="D75" s="2">
        <v>2</v>
      </c>
      <c r="E75" s="8">
        <v>2</v>
      </c>
      <c r="F75" s="9">
        <v>2</v>
      </c>
      <c r="G75" s="9">
        <v>2</v>
      </c>
      <c r="H75" s="9">
        <v>2</v>
      </c>
      <c r="I75" s="9">
        <v>2</v>
      </c>
      <c r="J75" s="9">
        <v>2</v>
      </c>
      <c r="K75" s="10">
        <f t="shared" si="9"/>
        <v>2</v>
      </c>
      <c r="L75" s="10">
        <f t="shared" si="10"/>
        <v>0</v>
      </c>
    </row>
    <row r="76" spans="1:12">
      <c r="A76" s="1">
        <v>22</v>
      </c>
      <c r="B76" s="8"/>
      <c r="C76" s="8"/>
      <c r="D76" s="8"/>
      <c r="E76" s="8"/>
      <c r="F76" s="9"/>
      <c r="G76" s="9"/>
      <c r="H76" s="9"/>
      <c r="I76" s="9"/>
      <c r="J76" s="9"/>
      <c r="K76" s="10" t="e">
        <f t="shared" si="9"/>
        <v>#NUM!</v>
      </c>
      <c r="L76" s="10">
        <f t="shared" si="10"/>
        <v>0</v>
      </c>
    </row>
    <row r="77" spans="1:12">
      <c r="A77" s="1">
        <v>24</v>
      </c>
      <c r="B77" s="9"/>
      <c r="C77" s="8"/>
      <c r="D77" s="9"/>
      <c r="E77" s="8"/>
      <c r="F77" s="9"/>
      <c r="G77" s="9"/>
      <c r="H77" s="9"/>
      <c r="I77" s="9"/>
      <c r="J77" s="9"/>
      <c r="K77" s="10" t="e">
        <f t="shared" si="9"/>
        <v>#NUM!</v>
      </c>
      <c r="L77" s="10">
        <f t="shared" si="10"/>
        <v>0</v>
      </c>
    </row>
    <row r="78" spans="1:12">
      <c r="A78" s="1">
        <v>26</v>
      </c>
      <c r="B78" s="9"/>
      <c r="C78" s="9"/>
      <c r="D78" s="9"/>
      <c r="E78" s="9"/>
      <c r="F78" s="9"/>
      <c r="G78" s="9"/>
      <c r="H78" s="9"/>
      <c r="I78" s="9"/>
      <c r="J78" s="9"/>
      <c r="K78" s="10" t="e">
        <f t="shared" si="9"/>
        <v>#NUM!</v>
      </c>
      <c r="L78" s="10">
        <f t="shared" si="10"/>
        <v>0</v>
      </c>
    </row>
    <row r="79" spans="1:12">
      <c r="A79" s="1">
        <v>28</v>
      </c>
      <c r="B79" s="9"/>
      <c r="C79" s="9"/>
      <c r="D79" s="9"/>
      <c r="E79" s="9"/>
      <c r="F79" s="9"/>
      <c r="G79" s="9"/>
      <c r="H79" s="9"/>
      <c r="I79" s="9"/>
      <c r="J79" s="9"/>
      <c r="K79" s="10" t="e">
        <f t="shared" si="9"/>
        <v>#NUM!</v>
      </c>
      <c r="L79" s="10">
        <f t="shared" si="10"/>
        <v>0</v>
      </c>
    </row>
    <row r="80" spans="1:12">
      <c r="A80" s="1">
        <v>30</v>
      </c>
      <c r="B80" s="9"/>
      <c r="C80" s="9"/>
      <c r="D80" s="9"/>
      <c r="E80" s="9"/>
      <c r="F80" s="9"/>
      <c r="G80" s="9"/>
      <c r="H80" s="9"/>
      <c r="I80" s="9"/>
      <c r="J80" s="9"/>
      <c r="K80" s="10" t="e">
        <f t="shared" si="9"/>
        <v>#NUM!</v>
      </c>
      <c r="L80" s="10">
        <f t="shared" si="10"/>
        <v>0</v>
      </c>
    </row>
    <row r="83" spans="1:12">
      <c r="A83" s="1"/>
      <c r="B83" s="56" t="s">
        <v>13</v>
      </c>
      <c r="C83" s="57"/>
      <c r="D83" s="57"/>
      <c r="E83" s="57"/>
      <c r="F83" s="57"/>
      <c r="G83" s="57"/>
      <c r="H83" s="57"/>
      <c r="I83" s="57"/>
      <c r="J83" s="57"/>
      <c r="K83" s="57"/>
      <c r="L83" s="58"/>
    </row>
    <row r="84" spans="1:12">
      <c r="A84" s="1" t="s">
        <v>1</v>
      </c>
      <c r="B84" s="1" t="s">
        <v>5</v>
      </c>
      <c r="C84" s="1" t="s">
        <v>6</v>
      </c>
      <c r="D84" s="1" t="s">
        <v>7</v>
      </c>
      <c r="E84" s="1" t="s">
        <v>0</v>
      </c>
      <c r="F84" s="1" t="s">
        <v>14</v>
      </c>
      <c r="G84" s="1" t="s">
        <v>15</v>
      </c>
      <c r="H84" s="1" t="s">
        <v>18</v>
      </c>
      <c r="I84" s="1" t="s">
        <v>19</v>
      </c>
      <c r="J84" s="1" t="s">
        <v>20</v>
      </c>
      <c r="K84" s="1" t="s">
        <v>17</v>
      </c>
      <c r="L84" s="1" t="s">
        <v>3</v>
      </c>
    </row>
    <row r="85" spans="1:12">
      <c r="A85" s="1">
        <v>0</v>
      </c>
      <c r="B85" s="2">
        <v>4</v>
      </c>
      <c r="C85" s="2">
        <v>4</v>
      </c>
      <c r="D85" s="2">
        <v>5</v>
      </c>
      <c r="E85" s="8">
        <v>5</v>
      </c>
      <c r="F85" s="9">
        <v>3</v>
      </c>
      <c r="G85" s="9">
        <v>3</v>
      </c>
      <c r="H85" s="9">
        <v>4</v>
      </c>
      <c r="I85" s="9">
        <v>5</v>
      </c>
      <c r="J85" s="9">
        <v>3</v>
      </c>
      <c r="K85" s="10">
        <f>MEDIAN(B85:J85)</f>
        <v>4</v>
      </c>
      <c r="L85" s="10">
        <f>MAX(B85:J85)-MIN(B85:J85)</f>
        <v>2</v>
      </c>
    </row>
    <row r="86" spans="1:12">
      <c r="A86" s="1">
        <v>2</v>
      </c>
      <c r="B86" s="2">
        <v>3</v>
      </c>
      <c r="C86" s="2">
        <v>4</v>
      </c>
      <c r="D86" s="2">
        <v>6</v>
      </c>
      <c r="E86" s="8">
        <v>6</v>
      </c>
      <c r="F86" s="9">
        <v>3</v>
      </c>
      <c r="G86" s="9">
        <v>5</v>
      </c>
      <c r="H86" s="9">
        <v>6</v>
      </c>
      <c r="I86" s="9">
        <v>5</v>
      </c>
      <c r="J86" s="9">
        <v>3</v>
      </c>
      <c r="K86" s="10">
        <f t="shared" ref="K86:K100" si="11">MEDIAN(B86:J86)</f>
        <v>5</v>
      </c>
      <c r="L86" s="10">
        <f t="shared" ref="L86:L100" si="12">MAX(B86:J86)-MIN(B86:J86)</f>
        <v>3</v>
      </c>
    </row>
    <row r="87" spans="1:12">
      <c r="A87" s="1">
        <v>4</v>
      </c>
      <c r="B87" s="2">
        <v>3</v>
      </c>
      <c r="C87" s="2">
        <v>4</v>
      </c>
      <c r="D87" s="2">
        <v>5</v>
      </c>
      <c r="E87" s="8">
        <v>7</v>
      </c>
      <c r="F87" s="9">
        <v>4</v>
      </c>
      <c r="G87" s="9">
        <v>4</v>
      </c>
      <c r="H87" s="9">
        <v>4</v>
      </c>
      <c r="I87" s="9">
        <v>5</v>
      </c>
      <c r="J87" s="9">
        <v>3</v>
      </c>
      <c r="K87" s="10">
        <f t="shared" si="11"/>
        <v>4</v>
      </c>
      <c r="L87" s="10">
        <f t="shared" si="12"/>
        <v>4</v>
      </c>
    </row>
    <row r="88" spans="1:12">
      <c r="A88" s="1">
        <v>6</v>
      </c>
      <c r="B88" s="2">
        <v>5</v>
      </c>
      <c r="C88" s="2">
        <v>4</v>
      </c>
      <c r="D88" s="2">
        <v>5</v>
      </c>
      <c r="E88" s="8">
        <v>8</v>
      </c>
      <c r="F88" s="9">
        <v>5</v>
      </c>
      <c r="G88" s="9">
        <v>5</v>
      </c>
      <c r="H88" s="9">
        <v>5</v>
      </c>
      <c r="I88" s="9">
        <v>6</v>
      </c>
      <c r="J88" s="9">
        <v>4</v>
      </c>
      <c r="K88" s="10">
        <f t="shared" si="11"/>
        <v>5</v>
      </c>
      <c r="L88" s="10">
        <f t="shared" si="12"/>
        <v>4</v>
      </c>
    </row>
    <row r="89" spans="1:12">
      <c r="A89" s="1">
        <v>8</v>
      </c>
      <c r="B89" s="2">
        <v>5</v>
      </c>
      <c r="C89" s="2">
        <v>5</v>
      </c>
      <c r="D89" s="2">
        <v>6</v>
      </c>
      <c r="E89" s="8">
        <v>4</v>
      </c>
      <c r="F89" s="9">
        <v>5</v>
      </c>
      <c r="G89" s="9">
        <v>6</v>
      </c>
      <c r="H89" s="9">
        <v>6</v>
      </c>
      <c r="I89" s="9">
        <v>6</v>
      </c>
      <c r="J89" s="9">
        <v>5</v>
      </c>
      <c r="K89" s="10">
        <f t="shared" si="11"/>
        <v>5</v>
      </c>
      <c r="L89" s="10">
        <f t="shared" si="12"/>
        <v>2</v>
      </c>
    </row>
    <row r="90" spans="1:12">
      <c r="A90" s="1">
        <v>10</v>
      </c>
      <c r="B90" s="2">
        <v>6</v>
      </c>
      <c r="C90" s="2">
        <v>6</v>
      </c>
      <c r="D90" s="2">
        <v>7</v>
      </c>
      <c r="E90" s="8">
        <v>6</v>
      </c>
      <c r="F90" s="9">
        <v>6</v>
      </c>
      <c r="G90" s="9">
        <v>6</v>
      </c>
      <c r="H90" s="9">
        <v>7</v>
      </c>
      <c r="I90" s="9">
        <v>7</v>
      </c>
      <c r="J90" s="9">
        <v>6</v>
      </c>
      <c r="K90" s="10">
        <f t="shared" si="11"/>
        <v>6</v>
      </c>
      <c r="L90" s="10">
        <f t="shared" si="12"/>
        <v>1</v>
      </c>
    </row>
    <row r="91" spans="1:12">
      <c r="A91" s="1">
        <v>12</v>
      </c>
      <c r="B91" s="2">
        <v>7</v>
      </c>
      <c r="C91" s="2">
        <v>7</v>
      </c>
      <c r="D91" s="2">
        <v>8</v>
      </c>
      <c r="E91" s="8">
        <v>7</v>
      </c>
      <c r="F91" s="9">
        <v>8</v>
      </c>
      <c r="G91" s="9">
        <v>7</v>
      </c>
      <c r="H91" s="9">
        <v>8</v>
      </c>
      <c r="I91" s="9">
        <v>8</v>
      </c>
      <c r="J91" s="9">
        <v>7</v>
      </c>
      <c r="K91" s="10">
        <f t="shared" si="11"/>
        <v>7</v>
      </c>
      <c r="L91" s="10">
        <f t="shared" si="12"/>
        <v>1</v>
      </c>
    </row>
    <row r="92" spans="1:12">
      <c r="A92" s="1">
        <v>14</v>
      </c>
      <c r="B92" s="2">
        <v>8</v>
      </c>
      <c r="C92" s="2">
        <v>8</v>
      </c>
      <c r="D92" s="2">
        <v>9</v>
      </c>
      <c r="E92" s="8">
        <v>8</v>
      </c>
      <c r="F92" s="9">
        <v>9</v>
      </c>
      <c r="G92" s="9">
        <v>9</v>
      </c>
      <c r="H92" s="9">
        <v>9</v>
      </c>
      <c r="I92" s="9">
        <v>9</v>
      </c>
      <c r="J92" s="9">
        <v>7</v>
      </c>
      <c r="K92" s="10">
        <f t="shared" si="11"/>
        <v>9</v>
      </c>
      <c r="L92" s="10">
        <f t="shared" si="12"/>
        <v>2</v>
      </c>
    </row>
    <row r="93" spans="1:12">
      <c r="A93" s="1">
        <v>16</v>
      </c>
      <c r="B93" s="2">
        <v>8</v>
      </c>
      <c r="C93" s="2">
        <v>9</v>
      </c>
      <c r="D93" s="2">
        <v>10</v>
      </c>
      <c r="E93" s="8">
        <v>9</v>
      </c>
      <c r="F93" s="9">
        <v>9</v>
      </c>
      <c r="G93" s="9">
        <v>9</v>
      </c>
      <c r="H93" s="9">
        <v>9</v>
      </c>
      <c r="I93" s="9">
        <v>10</v>
      </c>
      <c r="J93" s="9">
        <v>8</v>
      </c>
      <c r="K93" s="10">
        <f t="shared" si="11"/>
        <v>9</v>
      </c>
      <c r="L93" s="10">
        <f t="shared" si="12"/>
        <v>2</v>
      </c>
    </row>
    <row r="94" spans="1:12">
      <c r="A94" s="1">
        <v>18</v>
      </c>
      <c r="B94" s="2">
        <v>10</v>
      </c>
      <c r="C94" s="2">
        <v>10</v>
      </c>
      <c r="D94" s="2">
        <v>11</v>
      </c>
      <c r="E94" s="8">
        <v>10</v>
      </c>
      <c r="F94" s="9">
        <v>10</v>
      </c>
      <c r="G94" s="9">
        <v>10</v>
      </c>
      <c r="H94" s="9">
        <v>10</v>
      </c>
      <c r="I94" s="9">
        <v>10</v>
      </c>
      <c r="J94" s="9">
        <v>9</v>
      </c>
      <c r="K94" s="10">
        <f t="shared" si="11"/>
        <v>10</v>
      </c>
      <c r="L94" s="10">
        <f t="shared" si="12"/>
        <v>2</v>
      </c>
    </row>
    <row r="95" spans="1:12">
      <c r="A95" s="1">
        <v>20</v>
      </c>
      <c r="B95" s="2">
        <v>11</v>
      </c>
      <c r="C95" s="2">
        <v>11</v>
      </c>
      <c r="D95" s="2">
        <v>12</v>
      </c>
      <c r="E95" s="8">
        <v>11</v>
      </c>
      <c r="F95" s="9">
        <v>11</v>
      </c>
      <c r="G95" s="9">
        <v>12</v>
      </c>
      <c r="H95" s="9">
        <v>10</v>
      </c>
      <c r="I95" s="9">
        <v>11</v>
      </c>
      <c r="J95" s="9">
        <v>10</v>
      </c>
      <c r="K95" s="10">
        <f t="shared" si="11"/>
        <v>11</v>
      </c>
      <c r="L95" s="10">
        <f t="shared" si="12"/>
        <v>2</v>
      </c>
    </row>
    <row r="96" spans="1:12">
      <c r="A96" s="1">
        <v>22</v>
      </c>
      <c r="B96" s="8"/>
      <c r="C96" s="2"/>
      <c r="D96" s="8"/>
      <c r="E96" s="8"/>
      <c r="F96" s="9"/>
      <c r="G96" s="9"/>
      <c r="H96" s="9"/>
      <c r="I96" s="9"/>
      <c r="J96" s="9"/>
      <c r="K96" s="10" t="e">
        <f t="shared" si="11"/>
        <v>#NUM!</v>
      </c>
      <c r="L96" s="10">
        <f t="shared" si="12"/>
        <v>0</v>
      </c>
    </row>
    <row r="97" spans="1:12">
      <c r="A97" s="1">
        <v>24</v>
      </c>
      <c r="B97" s="8"/>
      <c r="C97" s="2"/>
      <c r="D97" s="8"/>
      <c r="E97" s="8"/>
      <c r="F97" s="9"/>
      <c r="G97" s="9"/>
      <c r="H97" s="9"/>
      <c r="I97" s="9"/>
      <c r="J97" s="9"/>
      <c r="K97" s="10" t="e">
        <f t="shared" si="11"/>
        <v>#NUM!</v>
      </c>
      <c r="L97" s="10">
        <f t="shared" si="12"/>
        <v>0</v>
      </c>
    </row>
    <row r="98" spans="1:12">
      <c r="A98" s="1">
        <v>26</v>
      </c>
      <c r="B98" s="8"/>
      <c r="C98" s="8"/>
      <c r="D98" s="8"/>
      <c r="E98" s="8"/>
      <c r="F98" s="9"/>
      <c r="G98" s="9"/>
      <c r="H98" s="9"/>
      <c r="I98" s="9"/>
      <c r="J98" s="9"/>
      <c r="K98" s="10" t="e">
        <f t="shared" si="11"/>
        <v>#NUM!</v>
      </c>
      <c r="L98" s="10">
        <f t="shared" si="12"/>
        <v>0</v>
      </c>
    </row>
    <row r="99" spans="1:12">
      <c r="A99" s="1">
        <v>28</v>
      </c>
      <c r="B99" s="8"/>
      <c r="C99" s="8"/>
      <c r="D99" s="8"/>
      <c r="E99" s="9"/>
      <c r="F99" s="9"/>
      <c r="G99" s="9"/>
      <c r="H99" s="9"/>
      <c r="I99" s="9"/>
      <c r="J99" s="9"/>
      <c r="K99" s="10" t="e">
        <f t="shared" si="11"/>
        <v>#NUM!</v>
      </c>
      <c r="L99" s="10">
        <f t="shared" si="12"/>
        <v>0</v>
      </c>
    </row>
    <row r="100" spans="1:12">
      <c r="A100" s="1">
        <v>30</v>
      </c>
      <c r="B100" s="8"/>
      <c r="C100" s="8"/>
      <c r="D100" s="8"/>
      <c r="E100" s="9"/>
      <c r="F100" s="9"/>
      <c r="G100" s="9"/>
      <c r="H100" s="9"/>
      <c r="I100" s="9"/>
      <c r="J100" s="9"/>
      <c r="K100" s="10" t="e">
        <f t="shared" si="11"/>
        <v>#NUM!</v>
      </c>
      <c r="L100" s="10">
        <f t="shared" si="12"/>
        <v>0</v>
      </c>
    </row>
  </sheetData>
  <mergeCells count="5">
    <mergeCell ref="B1:L1"/>
    <mergeCell ref="B22:L22"/>
    <mergeCell ref="B43:L43"/>
    <mergeCell ref="B63:L63"/>
    <mergeCell ref="B83:L83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="85" zoomScaleNormal="85" workbookViewId="0">
      <selection activeCell="F27" sqref="F27"/>
    </sheetView>
  </sheetViews>
  <sheetFormatPr defaultColWidth="8.875" defaultRowHeight="14.25"/>
  <cols>
    <col min="1" max="25" width="10.625" customWidth="1"/>
  </cols>
  <sheetData>
    <row r="1" spans="1:13">
      <c r="A1" s="1"/>
      <c r="B1" s="60" t="s">
        <v>9</v>
      </c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3">
      <c r="A2" s="1" t="s">
        <v>1</v>
      </c>
      <c r="B2" s="1" t="s">
        <v>5</v>
      </c>
      <c r="C2" s="1" t="s">
        <v>6</v>
      </c>
      <c r="D2" s="1" t="s">
        <v>7</v>
      </c>
      <c r="E2" s="1" t="s">
        <v>0</v>
      </c>
      <c r="F2" s="1" t="s">
        <v>14</v>
      </c>
      <c r="G2" s="1" t="s">
        <v>15</v>
      </c>
      <c r="H2" s="1" t="s">
        <v>18</v>
      </c>
      <c r="I2" s="1" t="s">
        <v>19</v>
      </c>
      <c r="J2" s="1" t="s">
        <v>21</v>
      </c>
      <c r="K2" s="1" t="s">
        <v>2</v>
      </c>
      <c r="L2" s="1" t="s">
        <v>3</v>
      </c>
    </row>
    <row r="3" spans="1:13">
      <c r="A3" s="1">
        <v>0</v>
      </c>
      <c r="B3" s="5">
        <v>17.100000000000001</v>
      </c>
      <c r="C3" s="5">
        <v>14.68</v>
      </c>
      <c r="D3" s="5">
        <v>18.5</v>
      </c>
      <c r="E3" s="5">
        <v>22.025700000000001</v>
      </c>
      <c r="F3" s="7">
        <v>18.350000000000001</v>
      </c>
      <c r="G3" s="7">
        <v>18.89</v>
      </c>
      <c r="H3" s="7">
        <v>18.62</v>
      </c>
      <c r="I3" s="7">
        <v>19.350000000000001</v>
      </c>
      <c r="J3" s="7"/>
      <c r="K3" s="3">
        <f t="shared" ref="K3:K11" si="0">AVERAGE(B3:I3)</f>
        <v>18.439462499999998</v>
      </c>
      <c r="L3" s="4">
        <f t="shared" ref="L3:L11" si="1">(MAX(B3:I3)-MIN(B3:I3))/K3</f>
        <v>0.39836844485027706</v>
      </c>
      <c r="M3" s="29">
        <f>K3/C$20</f>
        <v>7.5717416745370164E-2</v>
      </c>
    </row>
    <row r="4" spans="1:13">
      <c r="A4" s="1">
        <v>2</v>
      </c>
      <c r="B4" s="5">
        <v>22.8</v>
      </c>
      <c r="C4" s="5">
        <v>20.84</v>
      </c>
      <c r="D4" s="5">
        <v>25.9</v>
      </c>
      <c r="E4" s="5">
        <v>30.061900000000001</v>
      </c>
      <c r="F4" s="7">
        <v>23.6</v>
      </c>
      <c r="G4" s="7">
        <v>26.68</v>
      </c>
      <c r="H4" s="7">
        <v>24.57</v>
      </c>
      <c r="I4" s="7">
        <v>27.79</v>
      </c>
      <c r="J4" s="7"/>
      <c r="K4" s="3">
        <f t="shared" si="0"/>
        <v>25.280237499999998</v>
      </c>
      <c r="L4" s="4">
        <f t="shared" si="1"/>
        <v>0.36478692100895027</v>
      </c>
      <c r="M4" s="29">
        <f t="shared" ref="M4:M11" si="2">K4/C$20</f>
        <v>0.10380748778384592</v>
      </c>
    </row>
    <row r="5" spans="1:13">
      <c r="A5" s="1">
        <v>4</v>
      </c>
      <c r="B5" s="5">
        <v>30.12</v>
      </c>
      <c r="C5" s="5">
        <v>28.39</v>
      </c>
      <c r="D5" s="5">
        <v>33.700000000000003</v>
      </c>
      <c r="E5" s="5">
        <v>39.689500000000002</v>
      </c>
      <c r="F5" s="7">
        <v>30.5</v>
      </c>
      <c r="G5" s="7">
        <v>35.18</v>
      </c>
      <c r="H5" s="7">
        <v>31.61</v>
      </c>
      <c r="I5" s="7">
        <v>37.770000000000003</v>
      </c>
      <c r="J5" s="7"/>
      <c r="K5" s="3">
        <f t="shared" si="0"/>
        <v>33.369937499999999</v>
      </c>
      <c r="L5" s="4">
        <f t="shared" si="1"/>
        <v>0.33861316042321032</v>
      </c>
      <c r="M5" s="29">
        <f t="shared" si="2"/>
        <v>0.13702598242516323</v>
      </c>
    </row>
    <row r="6" spans="1:13">
      <c r="A6" s="1">
        <v>6</v>
      </c>
      <c r="B6" s="5">
        <v>39.049999999999997</v>
      </c>
      <c r="C6" s="5">
        <v>35.78</v>
      </c>
      <c r="D6" s="5">
        <v>43.4</v>
      </c>
      <c r="E6" s="5">
        <v>50.242699999999999</v>
      </c>
      <c r="F6" s="7">
        <v>39.76</v>
      </c>
      <c r="G6" s="7">
        <v>42.87</v>
      </c>
      <c r="H6" s="7">
        <v>39.799999999999997</v>
      </c>
      <c r="I6" s="7">
        <v>49.02</v>
      </c>
      <c r="J6" s="7"/>
      <c r="K6" s="3">
        <f t="shared" si="0"/>
        <v>42.490337499999995</v>
      </c>
      <c r="L6" s="4">
        <f t="shared" si="1"/>
        <v>0.34037620906164839</v>
      </c>
      <c r="M6" s="29">
        <f t="shared" si="2"/>
        <v>0.17447680983862357</v>
      </c>
    </row>
    <row r="7" spans="1:13">
      <c r="A7" s="1">
        <v>8</v>
      </c>
      <c r="B7" s="5">
        <v>47.41</v>
      </c>
      <c r="C7" s="5">
        <v>43.23</v>
      </c>
      <c r="D7" s="5">
        <v>52.9</v>
      </c>
      <c r="E7" s="5">
        <v>60.848599999999998</v>
      </c>
      <c r="F7" s="7">
        <v>48.73</v>
      </c>
      <c r="G7" s="7">
        <v>52.71</v>
      </c>
      <c r="H7" s="7">
        <v>48.09</v>
      </c>
      <c r="I7" s="7">
        <v>54.65</v>
      </c>
      <c r="J7" s="7"/>
      <c r="K7" s="3">
        <f t="shared" si="0"/>
        <v>51.071074999999993</v>
      </c>
      <c r="L7" s="4">
        <f t="shared" si="1"/>
        <v>0.34498196875628723</v>
      </c>
      <c r="M7" s="29">
        <f t="shared" si="2"/>
        <v>0.2097116371699585</v>
      </c>
    </row>
    <row r="8" spans="1:13">
      <c r="A8" s="1">
        <v>10</v>
      </c>
      <c r="B8" s="5">
        <v>57.1</v>
      </c>
      <c r="C8" s="5">
        <v>51.1</v>
      </c>
      <c r="D8" s="5">
        <v>62</v>
      </c>
      <c r="E8" s="5">
        <v>72.046700000000001</v>
      </c>
      <c r="F8" s="7">
        <v>57.81</v>
      </c>
      <c r="G8" s="7">
        <v>64.7</v>
      </c>
      <c r="H8" s="7">
        <v>58.54</v>
      </c>
      <c r="I8" s="7">
        <v>64.73</v>
      </c>
      <c r="J8" s="7"/>
      <c r="K8" s="3">
        <f t="shared" si="0"/>
        <v>61.003337500000001</v>
      </c>
      <c r="L8" s="4">
        <f t="shared" si="1"/>
        <v>0.34336973776229868</v>
      </c>
      <c r="M8" s="29">
        <f t="shared" si="2"/>
        <v>0.25049619143432023</v>
      </c>
    </row>
    <row r="9" spans="1:13">
      <c r="A9" s="1">
        <v>12</v>
      </c>
      <c r="B9" s="5">
        <v>69.45</v>
      </c>
      <c r="C9" s="5">
        <v>65.069999999999993</v>
      </c>
      <c r="D9" s="5">
        <v>76.5</v>
      </c>
      <c r="E9" s="5">
        <v>81.030600000000007</v>
      </c>
      <c r="F9" s="7">
        <v>72</v>
      </c>
      <c r="G9" s="7">
        <v>78.62</v>
      </c>
      <c r="H9" s="7">
        <v>68.5</v>
      </c>
      <c r="I9" s="7">
        <v>76.010000000000005</v>
      </c>
      <c r="J9" s="7"/>
      <c r="K9" s="3">
        <f t="shared" si="0"/>
        <v>73.397575000000003</v>
      </c>
      <c r="L9" s="4">
        <f>(MAX(B9:I9)-MIN(B9:I9))/K9</f>
        <v>0.21745405076393889</v>
      </c>
      <c r="M9" s="29">
        <f t="shared" si="2"/>
        <v>0.30139028045825977</v>
      </c>
    </row>
    <row r="10" spans="1:13">
      <c r="A10" s="1">
        <v>14</v>
      </c>
      <c r="B10" s="5">
        <v>81.7</v>
      </c>
      <c r="C10" s="5">
        <v>80.44</v>
      </c>
      <c r="D10" s="5">
        <v>92.8</v>
      </c>
      <c r="E10" s="5">
        <v>91.588700000000003</v>
      </c>
      <c r="F10" s="7">
        <v>85.71</v>
      </c>
      <c r="G10" s="7">
        <v>92.08</v>
      </c>
      <c r="H10" s="7">
        <v>82.52</v>
      </c>
      <c r="I10" s="7">
        <v>84.86</v>
      </c>
      <c r="J10" s="7"/>
      <c r="K10" s="3">
        <f t="shared" si="0"/>
        <v>86.462337500000004</v>
      </c>
      <c r="L10" s="4">
        <f t="shared" si="1"/>
        <v>0.14295241555318811</v>
      </c>
      <c r="M10" s="29">
        <f t="shared" si="2"/>
        <v>0.3550377263581489</v>
      </c>
    </row>
    <row r="11" spans="1:13">
      <c r="A11" s="1">
        <v>16</v>
      </c>
      <c r="B11" s="5">
        <v>96.9</v>
      </c>
      <c r="C11" s="5">
        <v>93.78</v>
      </c>
      <c r="D11" s="5">
        <v>107.2</v>
      </c>
      <c r="E11" s="5">
        <v>107.312</v>
      </c>
      <c r="F11" s="7">
        <v>93.22</v>
      </c>
      <c r="G11" s="7">
        <v>104.93</v>
      </c>
      <c r="H11" s="7">
        <v>97.29</v>
      </c>
      <c r="I11" s="7">
        <v>101.02</v>
      </c>
      <c r="J11" s="7"/>
      <c r="K11" s="3">
        <f t="shared" si="0"/>
        <v>100.20650000000001</v>
      </c>
      <c r="L11" s="4">
        <f t="shared" si="1"/>
        <v>0.14062959987625551</v>
      </c>
      <c r="M11" s="29">
        <f t="shared" si="2"/>
        <v>0.41147497228267566</v>
      </c>
    </row>
    <row r="12" spans="1:13">
      <c r="A12" s="1">
        <v>18</v>
      </c>
      <c r="B12" s="5"/>
      <c r="C12" s="5"/>
      <c r="D12" s="5"/>
      <c r="E12" s="5"/>
      <c r="F12" s="7"/>
      <c r="G12" s="7"/>
      <c r="H12" s="7"/>
      <c r="I12" s="7"/>
      <c r="J12" s="7"/>
      <c r="K12" s="3" t="e">
        <f t="shared" ref="K12:K18" si="3">AVERAGE(B12:I12)</f>
        <v>#DIV/0!</v>
      </c>
      <c r="L12" s="4" t="e">
        <f t="shared" ref="L12:L18" si="4">(MAX(B12:I12)-MIN(B12:I12))/K12</f>
        <v>#DIV/0!</v>
      </c>
      <c r="M12" s="29"/>
    </row>
    <row r="13" spans="1:13">
      <c r="A13" s="1">
        <v>20</v>
      </c>
      <c r="B13" s="5"/>
      <c r="C13" s="5"/>
      <c r="D13" s="5"/>
      <c r="E13" s="5"/>
      <c r="F13" s="7"/>
      <c r="G13" s="7"/>
      <c r="H13" s="7"/>
      <c r="I13" s="7"/>
      <c r="J13" s="7"/>
      <c r="K13" s="3" t="e">
        <f t="shared" si="3"/>
        <v>#DIV/0!</v>
      </c>
      <c r="L13" s="4" t="e">
        <f t="shared" si="4"/>
        <v>#DIV/0!</v>
      </c>
      <c r="M13" s="29"/>
    </row>
    <row r="14" spans="1:13">
      <c r="A14" s="1">
        <v>22</v>
      </c>
      <c r="B14" s="7"/>
      <c r="C14" s="5"/>
      <c r="D14" s="7"/>
      <c r="E14" s="5"/>
      <c r="F14" s="7"/>
      <c r="G14" s="7"/>
      <c r="H14" s="7"/>
      <c r="I14" s="7"/>
      <c r="J14" s="7"/>
      <c r="K14" s="3" t="e">
        <f t="shared" si="3"/>
        <v>#DIV/0!</v>
      </c>
      <c r="L14" s="4" t="e">
        <f t="shared" si="4"/>
        <v>#DIV/0!</v>
      </c>
      <c r="M14" s="29"/>
    </row>
    <row r="15" spans="1:13">
      <c r="A15" s="1">
        <v>24</v>
      </c>
      <c r="B15" s="7"/>
      <c r="C15" s="5"/>
      <c r="D15" s="7"/>
      <c r="E15" s="5"/>
      <c r="F15" s="7"/>
      <c r="G15" s="7"/>
      <c r="H15" s="7"/>
      <c r="I15" s="7"/>
      <c r="J15" s="7"/>
      <c r="K15" s="3" t="e">
        <f t="shared" si="3"/>
        <v>#DIV/0!</v>
      </c>
      <c r="L15" s="4" t="e">
        <f t="shared" si="4"/>
        <v>#DIV/0!</v>
      </c>
      <c r="M15" s="29"/>
    </row>
    <row r="16" spans="1:13">
      <c r="A16" s="1">
        <v>26</v>
      </c>
      <c r="B16" s="7"/>
      <c r="C16" s="7"/>
      <c r="D16" s="7"/>
      <c r="E16" s="7"/>
      <c r="F16" s="7"/>
      <c r="G16" s="7"/>
      <c r="H16" s="7"/>
      <c r="I16" s="7"/>
      <c r="J16" s="7"/>
      <c r="K16" s="3" t="e">
        <f t="shared" si="3"/>
        <v>#DIV/0!</v>
      </c>
      <c r="L16" s="4" t="e">
        <f t="shared" si="4"/>
        <v>#DIV/0!</v>
      </c>
      <c r="M16" s="29"/>
    </row>
    <row r="17" spans="1:13">
      <c r="A17" s="1">
        <v>28</v>
      </c>
      <c r="B17" s="7"/>
      <c r="C17" s="7"/>
      <c r="D17" s="7"/>
      <c r="E17" s="7"/>
      <c r="F17" s="7"/>
      <c r="G17" s="7"/>
      <c r="H17" s="7"/>
      <c r="I17" s="7"/>
      <c r="J17" s="7"/>
      <c r="K17" s="3" t="e">
        <f t="shared" si="3"/>
        <v>#DIV/0!</v>
      </c>
      <c r="L17" s="4" t="e">
        <f t="shared" si="4"/>
        <v>#DIV/0!</v>
      </c>
      <c r="M17" s="29"/>
    </row>
    <row r="18" spans="1:13">
      <c r="A18" s="1">
        <v>30</v>
      </c>
      <c r="B18" s="7"/>
      <c r="C18" s="7"/>
      <c r="D18" s="7"/>
      <c r="E18" s="7"/>
      <c r="F18" s="7"/>
      <c r="G18" s="7"/>
      <c r="H18" s="7"/>
      <c r="I18" s="7"/>
      <c r="J18" s="7"/>
      <c r="K18" s="3" t="e">
        <f t="shared" si="3"/>
        <v>#DIV/0!</v>
      </c>
      <c r="L18" s="4" t="e">
        <f t="shared" si="4"/>
        <v>#DIV/0!</v>
      </c>
      <c r="M18" s="29"/>
    </row>
    <row r="20" spans="1:13">
      <c r="A20" t="s">
        <v>4</v>
      </c>
      <c r="C20">
        <v>243.53</v>
      </c>
    </row>
    <row r="22" spans="1:13">
      <c r="A22" s="1"/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7"/>
      <c r="L22" s="58"/>
    </row>
    <row r="23" spans="1:13">
      <c r="A23" s="1" t="s">
        <v>8</v>
      </c>
      <c r="B23" s="1" t="s">
        <v>5</v>
      </c>
      <c r="C23" s="1" t="s">
        <v>6</v>
      </c>
      <c r="D23" s="1" t="s">
        <v>7</v>
      </c>
      <c r="E23" s="1" t="s">
        <v>0</v>
      </c>
      <c r="F23" s="1" t="s">
        <v>14</v>
      </c>
      <c r="G23" s="1" t="s">
        <v>15</v>
      </c>
      <c r="H23" s="1" t="s">
        <v>18</v>
      </c>
      <c r="I23" s="1" t="s">
        <v>19</v>
      </c>
      <c r="J23" s="1" t="s">
        <v>21</v>
      </c>
      <c r="K23" s="1" t="s">
        <v>16</v>
      </c>
      <c r="L23" s="1" t="s">
        <v>3</v>
      </c>
    </row>
    <row r="24" spans="1:13">
      <c r="A24" s="11">
        <v>0.1</v>
      </c>
      <c r="B24" s="3">
        <f ca="1">IFERROR(FORECAST($C$20*$A24, OFFSET($A$2,MATCH($C$20*$A24,B$3:B$18,1),0,2,1),OFFSET(B$2,MATCH($C$20*$A24,B$3:B$18,1),0,2,1)),"")</f>
        <v>2.4243169398907103</v>
      </c>
      <c r="C24" s="3">
        <f t="shared" ref="B24:I32" ca="1" si="5">IFERROR(FORECAST($C$20*$A24, OFFSET($A$2,MATCH($C$20*$A24,C$3:C$18,1),0,2,1),OFFSET(C$2,MATCH($C$20*$A24,C$3:C$18,1),0,2,1)),"")</f>
        <v>2.9305960264900666</v>
      </c>
      <c r="D24" s="3">
        <f t="shared" ca="1" si="5"/>
        <v>1.5818918918918925</v>
      </c>
      <c r="E24" s="3">
        <f t="shared" ca="1" si="5"/>
        <v>0.57920410144097989</v>
      </c>
      <c r="F24" s="3">
        <f t="shared" ca="1" si="5"/>
        <v>2.2182608695652171</v>
      </c>
      <c r="G24" s="3">
        <f t="shared" ca="1" si="5"/>
        <v>1.4025673940949943</v>
      </c>
      <c r="H24" s="3">
        <f t="shared" ca="1" si="5"/>
        <v>1.9270588235294133</v>
      </c>
      <c r="I24" s="3">
        <f t="shared" ca="1" si="5"/>
        <v>1.1855450236966822</v>
      </c>
      <c r="J24" s="3"/>
      <c r="K24" s="3">
        <f ca="1">AVERAGE(B24:I24)</f>
        <v>1.7811801338249946</v>
      </c>
      <c r="L24" s="12">
        <f ca="1">MAX(B24:I24)-MIN(B24:I24)</f>
        <v>2.3513919250490867</v>
      </c>
    </row>
    <row r="25" spans="1:13">
      <c r="A25" s="11">
        <v>0.15</v>
      </c>
      <c r="B25" s="3">
        <f t="shared" ca="1" si="5"/>
        <v>5.4354983202687563</v>
      </c>
      <c r="C25" s="3">
        <f t="shared" ca="1" si="5"/>
        <v>6.2012080536912748</v>
      </c>
      <c r="D25" s="3">
        <f t="shared" ca="1" si="5"/>
        <v>4.5834020618556703</v>
      </c>
      <c r="E25" s="3">
        <f t="shared" ca="1" si="5"/>
        <v>3.3435539490631099</v>
      </c>
      <c r="F25" s="3">
        <f t="shared" ca="1" si="5"/>
        <v>5.3022678185745145</v>
      </c>
      <c r="G25" s="3">
        <f t="shared" ca="1" si="5"/>
        <v>4.3509752925877763</v>
      </c>
      <c r="H25" s="3">
        <f t="shared" ca="1" si="5"/>
        <v>5.2013431013431024</v>
      </c>
      <c r="I25" s="3">
        <f t="shared" ca="1" si="5"/>
        <v>3.7514028056112219</v>
      </c>
      <c r="J25" s="3"/>
      <c r="K25" s="3">
        <f t="shared" ref="K25:K40" ca="1" si="6">AVERAGE(B25:I25)</f>
        <v>4.7712064253744284</v>
      </c>
      <c r="L25" s="12">
        <f t="shared" ref="L25:L40" ca="1" si="7">MAX(B25:I25)-MIN(B25:I25)</f>
        <v>2.8576541046281649</v>
      </c>
    </row>
    <row r="26" spans="1:13">
      <c r="A26" s="11">
        <v>0.2</v>
      </c>
      <c r="B26" s="3">
        <f t="shared" ca="1" si="5"/>
        <v>8.2674922600619212</v>
      </c>
      <c r="C26" s="3">
        <f t="shared" ca="1" si="5"/>
        <v>9.3916137229987307</v>
      </c>
      <c r="D26" s="3">
        <f t="shared" ca="1" si="5"/>
        <v>7.1170526315789466</v>
      </c>
      <c r="E26" s="3">
        <f t="shared" ca="1" si="5"/>
        <v>5.7087707993783905</v>
      </c>
      <c r="F26" s="3">
        <f t="shared" ca="1" si="5"/>
        <v>7.9946488294314406</v>
      </c>
      <c r="G26" s="3">
        <f t="shared" ca="1" si="5"/>
        <v>7.1861788617886173</v>
      </c>
      <c r="H26" s="3">
        <f t="shared" ca="1" si="5"/>
        <v>8.1178947368421071</v>
      </c>
      <c r="I26" s="3">
        <f t="shared" ca="1" si="5"/>
        <v>5.944177777777778</v>
      </c>
      <c r="J26" s="3"/>
      <c r="K26" s="3">
        <f t="shared" ca="1" si="6"/>
        <v>7.4659787024822428</v>
      </c>
      <c r="L26" s="15">
        <f t="shared" ca="1" si="7"/>
        <v>3.6828429236203402</v>
      </c>
    </row>
    <row r="27" spans="1:13">
      <c r="A27" s="11">
        <v>0.25</v>
      </c>
      <c r="B27" s="3">
        <f t="shared" ca="1" si="5"/>
        <v>10.612550607287448</v>
      </c>
      <c r="C27" s="3">
        <f t="shared" ca="1" si="5"/>
        <v>11.400501073729421</v>
      </c>
      <c r="D27" s="3">
        <f t="shared" ca="1" si="5"/>
        <v>9.7543956043956026</v>
      </c>
      <c r="E27" s="3">
        <f t="shared" ca="1" si="5"/>
        <v>8.0060545985479692</v>
      </c>
      <c r="F27" s="3">
        <f t="shared" ca="1" si="5"/>
        <v>10.433051444679352</v>
      </c>
      <c r="G27" s="3">
        <f t="shared" ca="1" si="5"/>
        <v>9.3632193494578821</v>
      </c>
      <c r="H27" s="3">
        <f t="shared" ca="1" si="5"/>
        <v>10.470381526104418</v>
      </c>
      <c r="I27" s="3">
        <f t="shared" ca="1" si="5"/>
        <v>9.2366071428571423</v>
      </c>
      <c r="J27" s="3"/>
      <c r="K27" s="3">
        <f t="shared" ca="1" si="6"/>
        <v>9.9095951683824044</v>
      </c>
      <c r="L27" s="15">
        <f t="shared" ca="1" si="7"/>
        <v>3.3944464751814518</v>
      </c>
    </row>
    <row r="28" spans="1:13">
      <c r="A28" s="11">
        <v>0.3</v>
      </c>
      <c r="B28" s="3">
        <f t="shared" ca="1" si="5"/>
        <v>12.589224489795917</v>
      </c>
      <c r="C28" s="3">
        <f t="shared" ca="1" si="5"/>
        <v>13.039557579700716</v>
      </c>
      <c r="D28" s="3">
        <f t="shared" ca="1" si="5"/>
        <v>11.525379310344828</v>
      </c>
      <c r="E28" s="3">
        <f t="shared" ca="1" si="5"/>
        <v>10.225358697225033</v>
      </c>
      <c r="F28" s="3">
        <f t="shared" ca="1" si="5"/>
        <v>12.154485776805252</v>
      </c>
      <c r="G28" s="3">
        <f t="shared" ca="1" si="5"/>
        <v>11.201005747126437</v>
      </c>
      <c r="H28" s="3">
        <f t="shared" ca="1" si="5"/>
        <v>12.650356633380886</v>
      </c>
      <c r="I28" s="3">
        <f t="shared" ca="1" si="5"/>
        <v>11.47677304964539</v>
      </c>
      <c r="J28" s="3"/>
      <c r="K28" s="3">
        <f t="shared" ca="1" si="6"/>
        <v>11.857767660503056</v>
      </c>
      <c r="L28" s="15">
        <f t="shared" ca="1" si="7"/>
        <v>2.814198882475683</v>
      </c>
    </row>
    <row r="29" spans="1:13">
      <c r="A29" s="11">
        <v>0.35</v>
      </c>
      <c r="B29" s="3">
        <f t="shared" ca="1" si="5"/>
        <v>14.465197368421052</v>
      </c>
      <c r="C29" s="3">
        <f t="shared" ca="1" si="5"/>
        <v>14.718965517241379</v>
      </c>
      <c r="D29" s="3">
        <f t="shared" ca="1" si="5"/>
        <v>13.071840490797547</v>
      </c>
      <c r="E29" s="3">
        <f t="shared" ca="1" si="5"/>
        <v>12.796525890074918</v>
      </c>
      <c r="F29" s="3">
        <f t="shared" ca="1" si="5"/>
        <v>13.930780452224655</v>
      </c>
      <c r="G29" s="3">
        <f t="shared" ca="1" si="5"/>
        <v>12.982986627043092</v>
      </c>
      <c r="H29" s="3">
        <f t="shared" ca="1" si="5"/>
        <v>14.367704807041301</v>
      </c>
      <c r="I29" s="3">
        <f t="shared" ca="1" si="5"/>
        <v>14.046472772277228</v>
      </c>
      <c r="J29" s="3"/>
      <c r="K29" s="3">
        <f t="shared" ca="1" si="6"/>
        <v>13.797559240640147</v>
      </c>
      <c r="L29" s="12">
        <f t="shared" ca="1" si="7"/>
        <v>1.9224396271664617</v>
      </c>
    </row>
    <row r="30" spans="1:13">
      <c r="A30" s="11">
        <v>0.4</v>
      </c>
      <c r="B30" s="3" t="str">
        <f t="shared" ref="B30:B40" ca="1" si="8">IFERROR(FORECAST($C$20*A30, OFFSET($A$2,MATCH($C$20*A30,B$3:B$18,1),0,2,1),OFFSET(B$2,MATCH($C$20*A30,B$3:B$18,1),0,2,1)),"")</f>
        <v/>
      </c>
      <c r="C30" s="3" t="str">
        <f t="shared" ref="C30:I40" ca="1" si="9">IFERROR(FORECAST($C$20*$A30, OFFSET($A$2,MATCH($C$20*$A30,C$3:C$18,1),0,2,1),OFFSET(C$2,MATCH($C$20*$A30,C$3:C$18,1),0,2,1)),"")</f>
        <v/>
      </c>
      <c r="D30" s="3">
        <f t="shared" ca="1" si="9"/>
        <v>14.640555555555556</v>
      </c>
      <c r="E30" s="3">
        <f t="shared" ca="1" si="9"/>
        <v>14.740722367441951</v>
      </c>
      <c r="F30" s="3" t="str">
        <f t="shared" ca="1" si="5"/>
        <v/>
      </c>
      <c r="G30" s="3">
        <f t="shared" ca="1" si="5"/>
        <v>14.829883268482492</v>
      </c>
      <c r="H30" s="3" t="str">
        <f t="shared" ca="1" si="9"/>
        <v/>
      </c>
      <c r="I30" s="3">
        <f t="shared" ca="1" si="9"/>
        <v>15.553465346534654</v>
      </c>
      <c r="J30" s="3"/>
      <c r="K30" s="3">
        <f t="shared" ca="1" si="6"/>
        <v>14.941156634503663</v>
      </c>
      <c r="L30" s="12">
        <f t="shared" ca="1" si="7"/>
        <v>0.91290979097909819</v>
      </c>
    </row>
    <row r="31" spans="1:13">
      <c r="A31" s="11">
        <v>0.45</v>
      </c>
      <c r="B31" s="3" t="str">
        <f t="shared" ca="1" si="8"/>
        <v/>
      </c>
      <c r="C31" s="3" t="str">
        <f t="shared" ca="1" si="9"/>
        <v/>
      </c>
      <c r="D31" s="3" t="str">
        <f t="shared" ca="1" si="9"/>
        <v/>
      </c>
      <c r="E31" s="3" t="str">
        <f t="shared" ca="1" si="9"/>
        <v/>
      </c>
      <c r="F31" s="3" t="str">
        <f t="shared" ca="1" si="5"/>
        <v/>
      </c>
      <c r="G31" s="3"/>
      <c r="H31" s="3" t="str">
        <f t="shared" ca="1" si="9"/>
        <v/>
      </c>
      <c r="I31" s="3" t="str">
        <f t="shared" ca="1" si="9"/>
        <v/>
      </c>
      <c r="J31" s="3"/>
      <c r="K31" s="3" t="e">
        <f t="shared" ca="1" si="6"/>
        <v>#DIV/0!</v>
      </c>
      <c r="L31" s="12">
        <f t="shared" ca="1" si="7"/>
        <v>0</v>
      </c>
    </row>
    <row r="32" spans="1:13">
      <c r="A32" s="11">
        <v>0.5</v>
      </c>
      <c r="B32" s="3" t="str">
        <f t="shared" ca="1" si="8"/>
        <v/>
      </c>
      <c r="C32" s="3" t="str">
        <f t="shared" ca="1" si="9"/>
        <v/>
      </c>
      <c r="D32" s="3" t="str">
        <f t="shared" ca="1" si="9"/>
        <v/>
      </c>
      <c r="E32" s="3" t="str">
        <f t="shared" ca="1" si="9"/>
        <v/>
      </c>
      <c r="F32" s="3" t="str">
        <f t="shared" ca="1" si="5"/>
        <v/>
      </c>
      <c r="G32" s="3"/>
      <c r="H32" s="3" t="str">
        <f t="shared" ca="1" si="9"/>
        <v/>
      </c>
      <c r="I32" s="3" t="str">
        <f t="shared" ca="1" si="9"/>
        <v/>
      </c>
      <c r="J32" s="3"/>
      <c r="K32" s="3" t="e">
        <f t="shared" ca="1" si="6"/>
        <v>#DIV/0!</v>
      </c>
      <c r="L32" s="12">
        <f t="shared" ca="1" si="7"/>
        <v>0</v>
      </c>
    </row>
    <row r="33" spans="1:12">
      <c r="A33" s="11">
        <v>0.55000000000000004</v>
      </c>
      <c r="B33" s="3" t="str">
        <f t="shared" ca="1" si="8"/>
        <v/>
      </c>
      <c r="C33" s="3" t="str">
        <f t="shared" ca="1" si="9"/>
        <v/>
      </c>
      <c r="D33" s="3" t="str">
        <f t="shared" ca="1" si="9"/>
        <v/>
      </c>
      <c r="E33" s="3" t="str">
        <f t="shared" ca="1" si="9"/>
        <v/>
      </c>
      <c r="F33" s="3" t="str">
        <f t="shared" ca="1" si="9"/>
        <v/>
      </c>
      <c r="G33" s="3"/>
      <c r="H33" s="3" t="str">
        <f t="shared" ca="1" si="9"/>
        <v/>
      </c>
      <c r="I33" s="3" t="str">
        <f t="shared" ca="1" si="9"/>
        <v/>
      </c>
      <c r="J33" s="3"/>
      <c r="K33" s="3" t="e">
        <f t="shared" ca="1" si="6"/>
        <v>#DIV/0!</v>
      </c>
      <c r="L33" s="12">
        <f t="shared" ca="1" si="7"/>
        <v>0</v>
      </c>
    </row>
    <row r="34" spans="1:12">
      <c r="A34" s="11">
        <v>0.6</v>
      </c>
      <c r="B34" s="3" t="str">
        <f t="shared" ca="1" si="8"/>
        <v/>
      </c>
      <c r="C34" s="3" t="str">
        <f t="shared" ca="1" si="9"/>
        <v/>
      </c>
      <c r="D34" s="3" t="str">
        <f t="shared" ca="1" si="9"/>
        <v/>
      </c>
      <c r="E34" s="3" t="str">
        <f t="shared" ca="1" si="9"/>
        <v/>
      </c>
      <c r="F34" s="3" t="str">
        <f t="shared" ca="1" si="9"/>
        <v/>
      </c>
      <c r="G34" s="3" t="str">
        <f t="shared" ca="1" si="9"/>
        <v/>
      </c>
      <c r="H34" s="3" t="str">
        <f t="shared" ca="1" si="9"/>
        <v/>
      </c>
      <c r="I34" s="3" t="str">
        <f t="shared" ca="1" si="9"/>
        <v/>
      </c>
      <c r="J34" s="3"/>
      <c r="K34" s="3" t="e">
        <f t="shared" ca="1" si="6"/>
        <v>#DIV/0!</v>
      </c>
      <c r="L34" s="12">
        <f t="shared" ca="1" si="7"/>
        <v>0</v>
      </c>
    </row>
    <row r="35" spans="1:12">
      <c r="A35" s="11">
        <v>0.65</v>
      </c>
      <c r="B35" s="3" t="str">
        <f t="shared" ca="1" si="8"/>
        <v/>
      </c>
      <c r="C35" s="3" t="str">
        <f t="shared" ca="1" si="9"/>
        <v/>
      </c>
      <c r="D35" s="3" t="str">
        <f t="shared" ca="1" si="9"/>
        <v/>
      </c>
      <c r="E35" s="3" t="str">
        <f t="shared" ca="1" si="9"/>
        <v/>
      </c>
      <c r="F35" s="3" t="str">
        <f t="shared" ca="1" si="9"/>
        <v/>
      </c>
      <c r="G35" s="3" t="str">
        <f t="shared" ca="1" si="9"/>
        <v/>
      </c>
      <c r="H35" s="3"/>
      <c r="I35" s="3" t="str">
        <f t="shared" ca="1" si="9"/>
        <v/>
      </c>
      <c r="J35" s="3"/>
      <c r="K35" s="3" t="e">
        <f t="shared" ca="1" si="6"/>
        <v>#DIV/0!</v>
      </c>
      <c r="L35" s="12">
        <f t="shared" ca="1" si="7"/>
        <v>0</v>
      </c>
    </row>
    <row r="36" spans="1:12">
      <c r="A36" s="11">
        <v>0.7</v>
      </c>
      <c r="B36" s="3" t="str">
        <f t="shared" ca="1" si="8"/>
        <v/>
      </c>
      <c r="C36" s="3" t="str">
        <f t="shared" ca="1" si="9"/>
        <v/>
      </c>
      <c r="D36" s="3" t="str">
        <f t="shared" ca="1" si="9"/>
        <v/>
      </c>
      <c r="E36" s="3" t="str">
        <f t="shared" ca="1" si="9"/>
        <v/>
      </c>
      <c r="F36" s="3" t="str">
        <f t="shared" ca="1" si="9"/>
        <v/>
      </c>
      <c r="G36" s="3" t="str">
        <f t="shared" ca="1" si="9"/>
        <v/>
      </c>
      <c r="H36" s="3"/>
      <c r="I36" s="3" t="str">
        <f t="shared" ca="1" si="9"/>
        <v/>
      </c>
      <c r="J36" s="3"/>
      <c r="K36" s="3" t="e">
        <f t="shared" ca="1" si="6"/>
        <v>#DIV/0!</v>
      </c>
      <c r="L36" s="12">
        <f t="shared" ca="1" si="7"/>
        <v>0</v>
      </c>
    </row>
    <row r="37" spans="1:12">
      <c r="A37" s="11">
        <v>0.75</v>
      </c>
      <c r="B37" s="3" t="str">
        <f t="shared" ca="1" si="8"/>
        <v/>
      </c>
      <c r="C37" s="3" t="str">
        <f t="shared" ca="1" si="9"/>
        <v/>
      </c>
      <c r="D37" s="3" t="str">
        <f t="shared" ca="1" si="9"/>
        <v/>
      </c>
      <c r="E37" s="3" t="str">
        <f t="shared" ca="1" si="9"/>
        <v/>
      </c>
      <c r="F37" s="3" t="str">
        <f t="shared" ca="1" si="9"/>
        <v/>
      </c>
      <c r="G37" s="3" t="str">
        <f t="shared" ca="1" si="9"/>
        <v/>
      </c>
      <c r="H37" s="3"/>
      <c r="I37" s="3" t="str">
        <f t="shared" ca="1" si="9"/>
        <v/>
      </c>
      <c r="J37" s="3"/>
      <c r="K37" s="3" t="e">
        <f t="shared" ca="1" si="6"/>
        <v>#DIV/0!</v>
      </c>
      <c r="L37" s="12">
        <f t="shared" ca="1" si="7"/>
        <v>0</v>
      </c>
    </row>
    <row r="38" spans="1:12">
      <c r="A38" s="11">
        <v>0.8</v>
      </c>
      <c r="B38" s="3" t="str">
        <f t="shared" ca="1" si="8"/>
        <v/>
      </c>
      <c r="C38" s="3" t="str">
        <f t="shared" ca="1" si="9"/>
        <v/>
      </c>
      <c r="D38" s="3" t="str">
        <f t="shared" ca="1" si="9"/>
        <v/>
      </c>
      <c r="E38" s="3" t="str">
        <f t="shared" ca="1" si="9"/>
        <v/>
      </c>
      <c r="F38" s="3" t="str">
        <f t="shared" ca="1" si="9"/>
        <v/>
      </c>
      <c r="G38" s="3" t="str">
        <f t="shared" ca="1" si="9"/>
        <v/>
      </c>
      <c r="H38" s="3"/>
      <c r="I38" s="3" t="str">
        <f t="shared" ca="1" si="9"/>
        <v/>
      </c>
      <c r="J38" s="3"/>
      <c r="K38" s="3" t="e">
        <f t="shared" ca="1" si="6"/>
        <v>#DIV/0!</v>
      </c>
      <c r="L38" s="12">
        <f t="shared" ca="1" si="7"/>
        <v>0</v>
      </c>
    </row>
    <row r="39" spans="1:12">
      <c r="A39" s="11">
        <v>0.85</v>
      </c>
      <c r="B39" s="3" t="str">
        <f t="shared" ca="1" si="8"/>
        <v/>
      </c>
      <c r="C39" s="3" t="str">
        <f t="shared" ca="1" si="9"/>
        <v/>
      </c>
      <c r="D39" s="3" t="str">
        <f t="shared" ca="1" si="9"/>
        <v/>
      </c>
      <c r="E39" s="3" t="str">
        <f t="shared" ca="1" si="9"/>
        <v/>
      </c>
      <c r="F39" s="3" t="str">
        <f t="shared" ca="1" si="9"/>
        <v/>
      </c>
      <c r="G39" s="3" t="str">
        <f t="shared" ca="1" si="9"/>
        <v/>
      </c>
      <c r="H39" s="3"/>
      <c r="I39" s="3" t="str">
        <f t="shared" ca="1" si="9"/>
        <v/>
      </c>
      <c r="J39" s="3"/>
      <c r="K39" s="3" t="e">
        <f t="shared" ca="1" si="6"/>
        <v>#DIV/0!</v>
      </c>
      <c r="L39" s="12">
        <f t="shared" ca="1" si="7"/>
        <v>0</v>
      </c>
    </row>
    <row r="40" spans="1:12">
      <c r="A40" s="11">
        <v>0.9</v>
      </c>
      <c r="B40" s="3" t="str">
        <f t="shared" ca="1" si="8"/>
        <v/>
      </c>
      <c r="C40" s="3" t="str">
        <f t="shared" ca="1" si="9"/>
        <v/>
      </c>
      <c r="D40" s="3" t="str">
        <f t="shared" ca="1" si="9"/>
        <v/>
      </c>
      <c r="E40" s="3" t="str">
        <f t="shared" ca="1" si="9"/>
        <v/>
      </c>
      <c r="F40" s="3" t="str">
        <f t="shared" ca="1" si="9"/>
        <v/>
      </c>
      <c r="G40" s="3" t="str">
        <f t="shared" ca="1" si="9"/>
        <v/>
      </c>
      <c r="H40" s="3"/>
      <c r="I40" s="3" t="str">
        <f t="shared" ca="1" si="9"/>
        <v/>
      </c>
      <c r="J40" s="3"/>
      <c r="K40" s="3" t="e">
        <f t="shared" ca="1" si="6"/>
        <v>#DIV/0!</v>
      </c>
      <c r="L40" s="12">
        <f t="shared" ca="1" si="7"/>
        <v>0</v>
      </c>
    </row>
    <row r="43" spans="1:12">
      <c r="A43" s="1"/>
      <c r="B43" s="56" t="s">
        <v>11</v>
      </c>
      <c r="C43" s="57"/>
      <c r="D43" s="57"/>
      <c r="E43" s="57"/>
      <c r="F43" s="57"/>
      <c r="G43" s="57"/>
      <c r="H43" s="57"/>
      <c r="I43" s="57"/>
      <c r="J43" s="57"/>
      <c r="K43" s="57"/>
      <c r="L43" s="58"/>
    </row>
    <row r="44" spans="1:12">
      <c r="A44" s="1" t="s">
        <v>1</v>
      </c>
      <c r="B44" s="1" t="s">
        <v>5</v>
      </c>
      <c r="C44" s="1" t="s">
        <v>6</v>
      </c>
      <c r="D44" s="1" t="s">
        <v>7</v>
      </c>
      <c r="E44" s="1" t="s">
        <v>0</v>
      </c>
      <c r="F44" s="1" t="s">
        <v>14</v>
      </c>
      <c r="G44" s="1" t="s">
        <v>15</v>
      </c>
      <c r="H44" s="1" t="s">
        <v>18</v>
      </c>
      <c r="I44" s="1" t="s">
        <v>19</v>
      </c>
      <c r="J44" s="1" t="s">
        <v>21</v>
      </c>
      <c r="K44" s="1" t="s">
        <v>16</v>
      </c>
      <c r="L44" s="1" t="s">
        <v>3</v>
      </c>
    </row>
    <row r="45" spans="1:12">
      <c r="A45" s="1">
        <v>0</v>
      </c>
      <c r="B45" s="5">
        <v>0.14399999999999999</v>
      </c>
      <c r="C45" s="5">
        <v>0.28000000000000003</v>
      </c>
      <c r="D45" s="5">
        <v>0.18</v>
      </c>
      <c r="E45" s="5">
        <v>4.6300000000000001E-2</v>
      </c>
      <c r="F45" s="7">
        <v>0.11</v>
      </c>
      <c r="G45" s="7">
        <v>0.14000000000000001</v>
      </c>
      <c r="H45" s="7">
        <v>0.1</v>
      </c>
      <c r="I45" s="7">
        <v>0.08</v>
      </c>
      <c r="J45" s="7"/>
      <c r="K45" s="5">
        <f>AVERAGE(B45:I45)</f>
        <v>0.13503750000000003</v>
      </c>
      <c r="L45" s="6">
        <f>MAX(B45:I45)-MIN(B45:I45)</f>
        <v>0.23370000000000002</v>
      </c>
    </row>
    <row r="46" spans="1:12">
      <c r="A46" s="1">
        <v>2</v>
      </c>
      <c r="B46" s="5">
        <v>0.112</v>
      </c>
      <c r="C46" s="5">
        <v>0.22</v>
      </c>
      <c r="D46" s="5">
        <v>0.15</v>
      </c>
      <c r="E46" s="5">
        <v>4.53E-2</v>
      </c>
      <c r="F46" s="7">
        <v>0.13</v>
      </c>
      <c r="G46" s="7">
        <v>0.12</v>
      </c>
      <c r="H46" s="7">
        <v>0.09</v>
      </c>
      <c r="I46" s="7">
        <v>7.0000000000000007E-2</v>
      </c>
      <c r="J46" s="7"/>
      <c r="K46" s="5">
        <f t="shared" ref="K46:K60" si="10">AVERAGE(B46:I46)</f>
        <v>0.1171625</v>
      </c>
      <c r="L46" s="6">
        <f t="shared" ref="L46:L60" si="11">MAX(B46:I46)-MIN(B46:I46)</f>
        <v>0.17469999999999999</v>
      </c>
    </row>
    <row r="47" spans="1:12">
      <c r="A47" s="1">
        <v>4</v>
      </c>
      <c r="B47" s="5">
        <v>6.0699999999999997E-2</v>
      </c>
      <c r="C47" s="5">
        <v>0.19</v>
      </c>
      <c r="D47" s="5">
        <v>0.15</v>
      </c>
      <c r="E47" s="5">
        <v>5.79E-2</v>
      </c>
      <c r="F47" s="7">
        <v>0.14000000000000001</v>
      </c>
      <c r="G47" s="7">
        <v>0.11</v>
      </c>
      <c r="H47" s="7">
        <v>0.2</v>
      </c>
      <c r="I47" s="7">
        <v>7.0000000000000007E-2</v>
      </c>
      <c r="J47" s="7"/>
      <c r="K47" s="5">
        <f t="shared" si="10"/>
        <v>0.12232500000000002</v>
      </c>
      <c r="L47" s="6">
        <f t="shared" si="11"/>
        <v>0.1421</v>
      </c>
    </row>
    <row r="48" spans="1:12">
      <c r="A48" s="1">
        <v>6</v>
      </c>
      <c r="B48" s="5">
        <v>4.41E-2</v>
      </c>
      <c r="C48" s="5">
        <v>0.2</v>
      </c>
      <c r="D48" s="5">
        <v>0.13</v>
      </c>
      <c r="E48" s="5">
        <v>7.1800000000000003E-2</v>
      </c>
      <c r="F48" s="7">
        <v>0.14000000000000001</v>
      </c>
      <c r="G48" s="7">
        <v>0.13</v>
      </c>
      <c r="H48" s="7">
        <v>0.19</v>
      </c>
      <c r="I48" s="7">
        <v>0.08</v>
      </c>
      <c r="J48" s="7"/>
      <c r="K48" s="5">
        <f t="shared" si="10"/>
        <v>0.12323749999999999</v>
      </c>
      <c r="L48" s="6">
        <f t="shared" si="11"/>
        <v>0.15590000000000001</v>
      </c>
    </row>
    <row r="49" spans="1:12">
      <c r="A49" s="1">
        <v>8</v>
      </c>
      <c r="B49" s="5">
        <v>4.7199999999999999E-2</v>
      </c>
      <c r="C49" s="5">
        <v>0.22</v>
      </c>
      <c r="D49" s="5">
        <v>0.13</v>
      </c>
      <c r="E49" s="5">
        <v>6.6799999999999998E-2</v>
      </c>
      <c r="F49" s="7">
        <v>0.13</v>
      </c>
      <c r="G49" s="7">
        <v>0.12</v>
      </c>
      <c r="H49" s="7">
        <v>0.18</v>
      </c>
      <c r="I49" s="7">
        <v>7.0000000000000007E-2</v>
      </c>
      <c r="J49" s="7"/>
      <c r="K49" s="5">
        <f t="shared" si="10"/>
        <v>0.1205</v>
      </c>
      <c r="L49" s="6">
        <f t="shared" si="11"/>
        <v>0.17280000000000001</v>
      </c>
    </row>
    <row r="50" spans="1:12">
      <c r="A50" s="1">
        <v>10</v>
      </c>
      <c r="B50" s="5">
        <v>4.8599999999999997E-2</v>
      </c>
      <c r="C50" s="5">
        <v>0.23</v>
      </c>
      <c r="D50" s="5">
        <v>0.17</v>
      </c>
      <c r="E50" s="5">
        <v>4.9099999999999998E-2</v>
      </c>
      <c r="F50" s="7">
        <v>0.16</v>
      </c>
      <c r="G50" s="7">
        <v>0.09</v>
      </c>
      <c r="H50" s="7">
        <v>7.0000000000000007E-2</v>
      </c>
      <c r="I50" s="7">
        <v>0.06</v>
      </c>
      <c r="J50" s="7"/>
      <c r="K50" s="5">
        <f t="shared" si="10"/>
        <v>0.10971249999999999</v>
      </c>
      <c r="L50" s="6">
        <f t="shared" si="11"/>
        <v>0.18140000000000001</v>
      </c>
    </row>
    <row r="51" spans="1:12">
      <c r="A51" s="1">
        <v>12</v>
      </c>
      <c r="B51" s="5">
        <v>6.3399999999999998E-2</v>
      </c>
      <c r="C51" s="5">
        <v>0.2</v>
      </c>
      <c r="D51" s="5">
        <v>0.14000000000000001</v>
      </c>
      <c r="E51" s="5">
        <v>1.5299999999999999E-2</v>
      </c>
      <c r="F51" s="7">
        <v>0.14000000000000001</v>
      </c>
      <c r="G51" s="7">
        <v>0.08</v>
      </c>
      <c r="H51" s="7">
        <v>0.05</v>
      </c>
      <c r="I51" s="7">
        <v>0.08</v>
      </c>
      <c r="J51" s="7"/>
      <c r="K51" s="5">
        <f t="shared" si="10"/>
        <v>9.6087499999999992E-2</v>
      </c>
      <c r="L51" s="6">
        <f t="shared" si="11"/>
        <v>0.1847</v>
      </c>
    </row>
    <row r="52" spans="1:12">
      <c r="A52" s="1">
        <v>14</v>
      </c>
      <c r="B52" s="5">
        <v>6.3700000000000007E-2</v>
      </c>
      <c r="C52" s="5">
        <v>0.16</v>
      </c>
      <c r="D52" s="5">
        <v>0.1</v>
      </c>
      <c r="E52" s="5">
        <v>4.4999999999999997E-3</v>
      </c>
      <c r="F52" s="7">
        <v>0.1</v>
      </c>
      <c r="G52" s="7">
        <v>0.1</v>
      </c>
      <c r="H52" s="7">
        <v>0.15</v>
      </c>
      <c r="I52" s="7">
        <v>0.09</v>
      </c>
      <c r="J52" s="7"/>
      <c r="K52" s="5">
        <f t="shared" si="10"/>
        <v>9.6024999999999999E-2</v>
      </c>
      <c r="L52" s="6">
        <f t="shared" si="11"/>
        <v>0.1555</v>
      </c>
    </row>
    <row r="53" spans="1:12">
      <c r="A53" s="1">
        <v>16</v>
      </c>
      <c r="B53" s="5">
        <v>4.6100000000000002E-2</v>
      </c>
      <c r="C53" s="5">
        <v>0.16</v>
      </c>
      <c r="D53" s="5">
        <v>0.1</v>
      </c>
      <c r="E53" s="5">
        <v>1.6000000000000001E-3</v>
      </c>
      <c r="F53" s="7">
        <v>0.15</v>
      </c>
      <c r="G53" s="7">
        <v>0.11</v>
      </c>
      <c r="H53" s="7">
        <v>0.15</v>
      </c>
      <c r="I53" s="7">
        <v>0.1</v>
      </c>
      <c r="J53" s="7"/>
      <c r="K53" s="5">
        <f t="shared" si="10"/>
        <v>0.1022125</v>
      </c>
      <c r="L53" s="6">
        <f t="shared" si="11"/>
        <v>0.15840000000000001</v>
      </c>
    </row>
    <row r="54" spans="1:12">
      <c r="A54" s="1">
        <v>18</v>
      </c>
      <c r="B54" s="5"/>
      <c r="C54" s="5"/>
      <c r="D54" s="5"/>
      <c r="E54" s="5"/>
      <c r="F54" s="7"/>
      <c r="G54" s="7"/>
      <c r="H54" s="7"/>
      <c r="I54" s="7"/>
      <c r="J54" s="7"/>
      <c r="K54" s="5" t="e">
        <f t="shared" si="10"/>
        <v>#DIV/0!</v>
      </c>
      <c r="L54" s="6">
        <f t="shared" si="11"/>
        <v>0</v>
      </c>
    </row>
    <row r="55" spans="1:12">
      <c r="A55" s="1">
        <v>20</v>
      </c>
      <c r="B55" s="5"/>
      <c r="C55" s="5"/>
      <c r="D55" s="5"/>
      <c r="E55" s="5"/>
      <c r="F55" s="7"/>
      <c r="G55" s="7"/>
      <c r="H55" s="7"/>
      <c r="I55" s="7"/>
      <c r="J55" s="7"/>
      <c r="K55" s="5" t="e">
        <f t="shared" si="10"/>
        <v>#DIV/0!</v>
      </c>
      <c r="L55" s="6">
        <f t="shared" si="11"/>
        <v>0</v>
      </c>
    </row>
    <row r="56" spans="1:12">
      <c r="A56" s="1">
        <v>22</v>
      </c>
      <c r="B56" s="7"/>
      <c r="C56" s="5"/>
      <c r="D56" s="7"/>
      <c r="E56" s="5"/>
      <c r="F56" s="7"/>
      <c r="G56" s="7"/>
      <c r="H56" s="7"/>
      <c r="I56" s="7"/>
      <c r="J56" s="7"/>
      <c r="K56" s="5" t="e">
        <f t="shared" si="10"/>
        <v>#DIV/0!</v>
      </c>
      <c r="L56" s="6">
        <f t="shared" si="11"/>
        <v>0</v>
      </c>
    </row>
    <row r="57" spans="1:12">
      <c r="A57" s="1">
        <v>24</v>
      </c>
      <c r="B57" s="7"/>
      <c r="C57" s="5"/>
      <c r="D57" s="7"/>
      <c r="E57" s="5"/>
      <c r="F57" s="7"/>
      <c r="G57" s="7"/>
      <c r="H57" s="7"/>
      <c r="I57" s="7"/>
      <c r="J57" s="7"/>
      <c r="K57" s="5" t="e">
        <f t="shared" si="10"/>
        <v>#DIV/0!</v>
      </c>
      <c r="L57" s="6">
        <f t="shared" si="11"/>
        <v>0</v>
      </c>
    </row>
    <row r="58" spans="1:12">
      <c r="A58" s="1">
        <v>26</v>
      </c>
      <c r="B58" s="7"/>
      <c r="C58" s="7"/>
      <c r="D58" s="7"/>
      <c r="E58" s="7"/>
      <c r="F58" s="7"/>
      <c r="G58" s="7"/>
      <c r="H58" s="7"/>
      <c r="I58" s="7"/>
      <c r="J58" s="7"/>
      <c r="K58" s="5" t="e">
        <f t="shared" si="10"/>
        <v>#DIV/0!</v>
      </c>
      <c r="L58" s="6">
        <f t="shared" si="11"/>
        <v>0</v>
      </c>
    </row>
    <row r="59" spans="1:12">
      <c r="A59" s="1">
        <v>28</v>
      </c>
      <c r="B59" s="7"/>
      <c r="C59" s="7"/>
      <c r="D59" s="7"/>
      <c r="E59" s="7"/>
      <c r="F59" s="7"/>
      <c r="G59" s="7"/>
      <c r="H59" s="7"/>
      <c r="I59" s="7"/>
      <c r="J59" s="7"/>
      <c r="K59" s="5" t="e">
        <f t="shared" si="10"/>
        <v>#DIV/0!</v>
      </c>
      <c r="L59" s="6">
        <f t="shared" si="11"/>
        <v>0</v>
      </c>
    </row>
    <row r="60" spans="1:12">
      <c r="A60" s="1">
        <v>30</v>
      </c>
      <c r="B60" s="7"/>
      <c r="C60" s="7"/>
      <c r="D60" s="7"/>
      <c r="E60" s="7"/>
      <c r="F60" s="7"/>
      <c r="G60" s="7"/>
      <c r="H60" s="7"/>
      <c r="I60" s="7"/>
      <c r="J60" s="7"/>
      <c r="K60" s="5" t="e">
        <f t="shared" si="10"/>
        <v>#DIV/0!</v>
      </c>
      <c r="L60" s="6">
        <f t="shared" si="11"/>
        <v>0</v>
      </c>
    </row>
    <row r="63" spans="1:12">
      <c r="A63" s="1"/>
      <c r="B63" s="56" t="s">
        <v>12</v>
      </c>
      <c r="C63" s="57"/>
      <c r="D63" s="57"/>
      <c r="E63" s="57"/>
      <c r="F63" s="57"/>
      <c r="G63" s="57"/>
      <c r="H63" s="57"/>
      <c r="I63" s="57"/>
      <c r="J63" s="57"/>
      <c r="K63" s="57"/>
      <c r="L63" s="58"/>
    </row>
    <row r="64" spans="1:12">
      <c r="A64" s="1" t="s">
        <v>1</v>
      </c>
      <c r="B64" s="1" t="s">
        <v>5</v>
      </c>
      <c r="C64" s="1" t="s">
        <v>6</v>
      </c>
      <c r="D64" s="1" t="s">
        <v>7</v>
      </c>
      <c r="E64" s="1" t="s">
        <v>0</v>
      </c>
      <c r="F64" s="1" t="s">
        <v>14</v>
      </c>
      <c r="G64" s="1" t="s">
        <v>15</v>
      </c>
      <c r="H64" s="1" t="s">
        <v>18</v>
      </c>
      <c r="I64" s="1" t="s">
        <v>19</v>
      </c>
      <c r="J64" s="1" t="s">
        <v>21</v>
      </c>
      <c r="K64" s="1" t="s">
        <v>17</v>
      </c>
      <c r="L64" s="1" t="s">
        <v>3</v>
      </c>
    </row>
    <row r="65" spans="1:12">
      <c r="A65" s="1">
        <v>0</v>
      </c>
      <c r="B65" s="2">
        <v>1</v>
      </c>
      <c r="C65" s="2">
        <v>1</v>
      </c>
      <c r="D65" s="2">
        <v>1</v>
      </c>
      <c r="E65" s="8">
        <v>1</v>
      </c>
      <c r="F65" s="9">
        <v>1</v>
      </c>
      <c r="G65" s="9">
        <v>1</v>
      </c>
      <c r="H65" s="9">
        <v>1</v>
      </c>
      <c r="I65" s="9">
        <v>1</v>
      </c>
      <c r="J65" s="9"/>
      <c r="K65" s="10">
        <f>MEDIAN(B65:I65)</f>
        <v>1</v>
      </c>
      <c r="L65" s="10">
        <f>MAX(B65:I65)-MIN(B65:I65)</f>
        <v>0</v>
      </c>
    </row>
    <row r="66" spans="1:12">
      <c r="A66" s="1">
        <v>2</v>
      </c>
      <c r="B66" s="2">
        <v>1</v>
      </c>
      <c r="C66" s="2">
        <v>1</v>
      </c>
      <c r="D66" s="2">
        <v>1</v>
      </c>
      <c r="E66" s="8">
        <v>1</v>
      </c>
      <c r="F66" s="9">
        <v>1</v>
      </c>
      <c r="G66" s="9">
        <v>1</v>
      </c>
      <c r="H66" s="9">
        <v>1</v>
      </c>
      <c r="I66" s="9">
        <v>1</v>
      </c>
      <c r="J66" s="9"/>
      <c r="K66" s="10">
        <f t="shared" ref="K66:K80" si="12">MEDIAN(B66:I66)</f>
        <v>1</v>
      </c>
      <c r="L66" s="10">
        <f t="shared" ref="L66:L80" si="13">MAX(B66:I66)-MIN(B66:I66)</f>
        <v>0</v>
      </c>
    </row>
    <row r="67" spans="1:12">
      <c r="A67" s="1">
        <v>4</v>
      </c>
      <c r="B67" s="2">
        <v>1</v>
      </c>
      <c r="C67" s="2">
        <v>1</v>
      </c>
      <c r="D67" s="2">
        <v>1</v>
      </c>
      <c r="E67" s="8">
        <v>1</v>
      </c>
      <c r="F67" s="9">
        <v>1</v>
      </c>
      <c r="G67" s="9">
        <v>1</v>
      </c>
      <c r="H67" s="9">
        <v>1</v>
      </c>
      <c r="I67" s="9">
        <v>1</v>
      </c>
      <c r="J67" s="9"/>
      <c r="K67" s="10">
        <f t="shared" si="12"/>
        <v>1</v>
      </c>
      <c r="L67" s="10">
        <f>MAX(B67:I67)-MIN(B67:I67)</f>
        <v>0</v>
      </c>
    </row>
    <row r="68" spans="1:12">
      <c r="A68" s="1">
        <v>6</v>
      </c>
      <c r="B68" s="2">
        <v>1</v>
      </c>
      <c r="C68" s="2">
        <v>1</v>
      </c>
      <c r="D68" s="2">
        <v>1</v>
      </c>
      <c r="E68" s="8">
        <v>1</v>
      </c>
      <c r="F68" s="9">
        <v>1</v>
      </c>
      <c r="G68" s="9">
        <v>1</v>
      </c>
      <c r="H68" s="9">
        <v>1</v>
      </c>
      <c r="I68" s="9">
        <v>1</v>
      </c>
      <c r="J68" s="9"/>
      <c r="K68" s="10">
        <f t="shared" si="12"/>
        <v>1</v>
      </c>
      <c r="L68" s="10">
        <f t="shared" si="13"/>
        <v>0</v>
      </c>
    </row>
    <row r="69" spans="1:12">
      <c r="A69" s="1">
        <v>8</v>
      </c>
      <c r="B69" s="2">
        <v>1</v>
      </c>
      <c r="C69" s="2">
        <v>1</v>
      </c>
      <c r="D69" s="2">
        <v>1</v>
      </c>
      <c r="E69" s="8">
        <v>1</v>
      </c>
      <c r="F69" s="9">
        <v>1</v>
      </c>
      <c r="G69" s="9">
        <v>1</v>
      </c>
      <c r="H69" s="9">
        <v>1</v>
      </c>
      <c r="I69" s="9">
        <v>1</v>
      </c>
      <c r="J69" s="9"/>
      <c r="K69" s="10">
        <f t="shared" si="12"/>
        <v>1</v>
      </c>
      <c r="L69" s="10">
        <f t="shared" si="13"/>
        <v>0</v>
      </c>
    </row>
    <row r="70" spans="1:12">
      <c r="A70" s="1">
        <v>10</v>
      </c>
      <c r="B70" s="2">
        <v>1</v>
      </c>
      <c r="C70" s="2">
        <v>1</v>
      </c>
      <c r="D70" s="2">
        <v>1</v>
      </c>
      <c r="E70" s="8">
        <v>1</v>
      </c>
      <c r="F70" s="9">
        <v>1</v>
      </c>
      <c r="G70" s="9">
        <v>2</v>
      </c>
      <c r="H70" s="9">
        <v>1</v>
      </c>
      <c r="I70" s="9">
        <v>1</v>
      </c>
      <c r="J70" s="9"/>
      <c r="K70" s="10">
        <f t="shared" si="12"/>
        <v>1</v>
      </c>
      <c r="L70" s="10">
        <f t="shared" si="13"/>
        <v>1</v>
      </c>
    </row>
    <row r="71" spans="1:12">
      <c r="A71" s="1">
        <v>12</v>
      </c>
      <c r="B71" s="2">
        <v>1</v>
      </c>
      <c r="C71" s="2">
        <v>2</v>
      </c>
      <c r="D71" s="2">
        <v>1</v>
      </c>
      <c r="E71" s="8">
        <v>1</v>
      </c>
      <c r="F71" s="9">
        <v>1</v>
      </c>
      <c r="G71" s="9">
        <v>2</v>
      </c>
      <c r="H71" s="9">
        <v>1</v>
      </c>
      <c r="I71" s="9">
        <v>1</v>
      </c>
      <c r="J71" s="9"/>
      <c r="K71" s="10">
        <f t="shared" si="12"/>
        <v>1</v>
      </c>
      <c r="L71" s="10">
        <f t="shared" si="13"/>
        <v>1</v>
      </c>
    </row>
    <row r="72" spans="1:12">
      <c r="A72" s="1">
        <v>14</v>
      </c>
      <c r="B72" s="2">
        <v>2</v>
      </c>
      <c r="C72" s="2">
        <v>2</v>
      </c>
      <c r="D72" s="2">
        <v>2</v>
      </c>
      <c r="E72" s="8">
        <v>2</v>
      </c>
      <c r="F72" s="9">
        <v>2</v>
      </c>
      <c r="G72" s="9">
        <v>2</v>
      </c>
      <c r="H72" s="9">
        <v>2</v>
      </c>
      <c r="I72" s="9">
        <v>1</v>
      </c>
      <c r="J72" s="9"/>
      <c r="K72" s="13">
        <f t="shared" si="12"/>
        <v>2</v>
      </c>
      <c r="L72" s="10">
        <f t="shared" si="13"/>
        <v>1</v>
      </c>
    </row>
    <row r="73" spans="1:12">
      <c r="A73" s="1">
        <v>16</v>
      </c>
      <c r="B73" s="2">
        <v>2</v>
      </c>
      <c r="C73" s="2">
        <v>2</v>
      </c>
      <c r="D73" s="2">
        <v>2</v>
      </c>
      <c r="E73" s="8">
        <v>2</v>
      </c>
      <c r="F73" s="9">
        <v>2</v>
      </c>
      <c r="G73" s="9">
        <v>2</v>
      </c>
      <c r="H73" s="9">
        <v>2</v>
      </c>
      <c r="I73" s="9">
        <v>2</v>
      </c>
      <c r="J73" s="9"/>
      <c r="K73" s="10">
        <f t="shared" si="12"/>
        <v>2</v>
      </c>
      <c r="L73" s="10">
        <f t="shared" si="13"/>
        <v>0</v>
      </c>
    </row>
    <row r="74" spans="1:12">
      <c r="A74" s="1">
        <v>18</v>
      </c>
      <c r="B74" s="8"/>
      <c r="C74" s="2"/>
      <c r="D74" s="8"/>
      <c r="E74" s="8"/>
      <c r="F74" s="9"/>
      <c r="G74" s="9"/>
      <c r="H74" s="9"/>
      <c r="I74" s="9"/>
      <c r="J74" s="9"/>
      <c r="K74" s="10" t="e">
        <f t="shared" si="12"/>
        <v>#NUM!</v>
      </c>
      <c r="L74" s="10">
        <f t="shared" si="13"/>
        <v>0</v>
      </c>
    </row>
    <row r="75" spans="1:12">
      <c r="A75" s="1">
        <v>20</v>
      </c>
      <c r="B75" s="8"/>
      <c r="C75" s="2"/>
      <c r="D75" s="8"/>
      <c r="E75" s="8"/>
      <c r="F75" s="9"/>
      <c r="G75" s="9"/>
      <c r="H75" s="9"/>
      <c r="I75" s="9"/>
      <c r="J75" s="9"/>
      <c r="K75" s="10" t="e">
        <f t="shared" si="12"/>
        <v>#NUM!</v>
      </c>
      <c r="L75" s="10">
        <f t="shared" si="13"/>
        <v>0</v>
      </c>
    </row>
    <row r="76" spans="1:12">
      <c r="A76" s="1">
        <v>22</v>
      </c>
      <c r="B76" s="8"/>
      <c r="C76" s="8"/>
      <c r="D76" s="8"/>
      <c r="E76" s="8"/>
      <c r="F76" s="9"/>
      <c r="G76" s="9"/>
      <c r="H76" s="9"/>
      <c r="I76" s="9"/>
      <c r="J76" s="9"/>
      <c r="K76" s="10" t="e">
        <f t="shared" si="12"/>
        <v>#NUM!</v>
      </c>
      <c r="L76" s="10">
        <f t="shared" si="13"/>
        <v>0</v>
      </c>
    </row>
    <row r="77" spans="1:12">
      <c r="A77" s="1">
        <v>24</v>
      </c>
      <c r="B77" s="8"/>
      <c r="C77" s="8"/>
      <c r="D77" s="8"/>
      <c r="E77" s="8"/>
      <c r="F77" s="9"/>
      <c r="G77" s="9"/>
      <c r="H77" s="9"/>
      <c r="I77" s="9"/>
      <c r="J77" s="9"/>
      <c r="K77" s="10" t="e">
        <f t="shared" si="12"/>
        <v>#NUM!</v>
      </c>
      <c r="L77" s="10">
        <f t="shared" si="13"/>
        <v>0</v>
      </c>
    </row>
    <row r="78" spans="1:12">
      <c r="A78" s="1">
        <v>26</v>
      </c>
      <c r="B78" s="8"/>
      <c r="C78" s="8"/>
      <c r="D78" s="8"/>
      <c r="E78" s="9"/>
      <c r="F78" s="9"/>
      <c r="G78" s="9"/>
      <c r="H78" s="9"/>
      <c r="I78" s="9"/>
      <c r="J78" s="9"/>
      <c r="K78" s="10" t="e">
        <f t="shared" si="12"/>
        <v>#NUM!</v>
      </c>
      <c r="L78" s="10">
        <f t="shared" si="13"/>
        <v>0</v>
      </c>
    </row>
    <row r="79" spans="1:12">
      <c r="A79" s="1">
        <v>28</v>
      </c>
      <c r="B79" s="8"/>
      <c r="C79" s="8"/>
      <c r="D79" s="8"/>
      <c r="E79" s="9"/>
      <c r="F79" s="9"/>
      <c r="G79" s="9"/>
      <c r="H79" s="9"/>
      <c r="I79" s="9"/>
      <c r="J79" s="9"/>
      <c r="K79" s="10" t="e">
        <f t="shared" si="12"/>
        <v>#NUM!</v>
      </c>
      <c r="L79" s="10">
        <f t="shared" si="13"/>
        <v>0</v>
      </c>
    </row>
    <row r="80" spans="1:12">
      <c r="A80" s="1">
        <v>30</v>
      </c>
      <c r="B80" s="8"/>
      <c r="C80" s="8"/>
      <c r="D80" s="8"/>
      <c r="E80" s="9"/>
      <c r="F80" s="9"/>
      <c r="G80" s="9"/>
      <c r="H80" s="9"/>
      <c r="I80" s="9"/>
      <c r="J80" s="9"/>
      <c r="K80" s="10" t="e">
        <f t="shared" si="12"/>
        <v>#NUM!</v>
      </c>
      <c r="L80" s="10">
        <f t="shared" si="13"/>
        <v>0</v>
      </c>
    </row>
    <row r="83" spans="1:12">
      <c r="A83" s="1"/>
      <c r="B83" s="56" t="s">
        <v>13</v>
      </c>
      <c r="C83" s="57"/>
      <c r="D83" s="57"/>
      <c r="E83" s="57"/>
      <c r="F83" s="57"/>
      <c r="G83" s="57"/>
      <c r="H83" s="57"/>
      <c r="I83" s="57"/>
      <c r="J83" s="57"/>
      <c r="K83" s="57"/>
      <c r="L83" s="58"/>
    </row>
    <row r="84" spans="1:12">
      <c r="A84" s="1" t="s">
        <v>1</v>
      </c>
      <c r="B84" s="1" t="s">
        <v>5</v>
      </c>
      <c r="C84" s="1" t="s">
        <v>6</v>
      </c>
      <c r="D84" s="1" t="s">
        <v>7</v>
      </c>
      <c r="E84" s="1" t="s">
        <v>0</v>
      </c>
      <c r="F84" s="1" t="s">
        <v>14</v>
      </c>
      <c r="G84" s="1" t="s">
        <v>15</v>
      </c>
      <c r="H84" s="1" t="s">
        <v>18</v>
      </c>
      <c r="I84" s="1" t="s">
        <v>19</v>
      </c>
      <c r="J84" s="1" t="s">
        <v>21</v>
      </c>
      <c r="K84" s="1" t="s">
        <v>17</v>
      </c>
      <c r="L84" s="1" t="s">
        <v>3</v>
      </c>
    </row>
    <row r="85" spans="1:12">
      <c r="A85" s="1">
        <v>0</v>
      </c>
      <c r="B85" s="2">
        <v>5</v>
      </c>
      <c r="C85" s="2">
        <v>5</v>
      </c>
      <c r="D85" s="2">
        <v>5</v>
      </c>
      <c r="E85" s="8">
        <v>5</v>
      </c>
      <c r="F85" s="9">
        <v>5</v>
      </c>
      <c r="G85" s="9">
        <v>5</v>
      </c>
      <c r="H85" s="9">
        <v>5</v>
      </c>
      <c r="I85" s="9">
        <v>5</v>
      </c>
      <c r="J85" s="9"/>
      <c r="K85" s="10">
        <f>MEDIAN(B85:I85)</f>
        <v>5</v>
      </c>
      <c r="L85" s="10">
        <f>MAX(B85:I85)-MIN(B85:I85)</f>
        <v>0</v>
      </c>
    </row>
    <row r="86" spans="1:12">
      <c r="A86" s="1">
        <v>2</v>
      </c>
      <c r="B86" s="2">
        <v>6</v>
      </c>
      <c r="C86" s="2">
        <v>6</v>
      </c>
      <c r="D86" s="2">
        <v>7</v>
      </c>
      <c r="E86" s="8">
        <v>6</v>
      </c>
      <c r="F86" s="9">
        <v>6</v>
      </c>
      <c r="G86" s="9">
        <v>7</v>
      </c>
      <c r="H86" s="9">
        <v>6</v>
      </c>
      <c r="I86" s="9">
        <v>7</v>
      </c>
      <c r="J86" s="9"/>
      <c r="K86" s="10">
        <f t="shared" ref="K86:K100" si="14">MEDIAN(B86:I86)</f>
        <v>6</v>
      </c>
      <c r="L86" s="10">
        <f t="shared" ref="L86:L100" si="15">MAX(B86:I86)-MIN(B86:I86)</f>
        <v>1</v>
      </c>
    </row>
    <row r="87" spans="1:12">
      <c r="A87" s="1">
        <v>4</v>
      </c>
      <c r="B87" s="2">
        <v>7</v>
      </c>
      <c r="C87" s="2">
        <v>7</v>
      </c>
      <c r="D87" s="2">
        <v>8</v>
      </c>
      <c r="E87" s="8">
        <v>8</v>
      </c>
      <c r="F87" s="9">
        <v>7</v>
      </c>
      <c r="G87" s="9">
        <v>7</v>
      </c>
      <c r="H87" s="9">
        <v>8</v>
      </c>
      <c r="I87" s="9">
        <v>8</v>
      </c>
      <c r="J87" s="9"/>
      <c r="K87" s="10">
        <f t="shared" si="14"/>
        <v>7.5</v>
      </c>
      <c r="L87" s="10">
        <f t="shared" si="15"/>
        <v>1</v>
      </c>
    </row>
    <row r="88" spans="1:12">
      <c r="A88" s="1">
        <v>6</v>
      </c>
      <c r="B88" s="2">
        <v>8</v>
      </c>
      <c r="C88" s="2">
        <v>8</v>
      </c>
      <c r="D88" s="2">
        <v>9</v>
      </c>
      <c r="E88" s="8">
        <v>9</v>
      </c>
      <c r="F88" s="9">
        <v>8</v>
      </c>
      <c r="G88" s="9">
        <v>8</v>
      </c>
      <c r="H88" s="9">
        <v>9</v>
      </c>
      <c r="I88" s="9">
        <v>9</v>
      </c>
      <c r="J88" s="9"/>
      <c r="K88" s="10">
        <f t="shared" si="14"/>
        <v>8.5</v>
      </c>
      <c r="L88" s="10">
        <f t="shared" si="15"/>
        <v>1</v>
      </c>
    </row>
    <row r="89" spans="1:12">
      <c r="A89" s="1">
        <v>8</v>
      </c>
      <c r="B89" s="2">
        <v>9</v>
      </c>
      <c r="C89" s="2">
        <v>9</v>
      </c>
      <c r="D89" s="2">
        <v>10</v>
      </c>
      <c r="E89" s="8">
        <v>10</v>
      </c>
      <c r="F89" s="9">
        <v>9</v>
      </c>
      <c r="G89" s="9">
        <v>10</v>
      </c>
      <c r="H89" s="9">
        <v>10</v>
      </c>
      <c r="I89" s="9">
        <v>10</v>
      </c>
      <c r="J89" s="9"/>
      <c r="K89" s="10">
        <f t="shared" si="14"/>
        <v>10</v>
      </c>
      <c r="L89" s="10">
        <f t="shared" si="15"/>
        <v>1</v>
      </c>
    </row>
    <row r="90" spans="1:12">
      <c r="A90" s="1">
        <v>10</v>
      </c>
      <c r="B90" s="2">
        <v>10</v>
      </c>
      <c r="C90" s="2">
        <v>9</v>
      </c>
      <c r="D90" s="2">
        <v>11</v>
      </c>
      <c r="E90" s="8">
        <v>11</v>
      </c>
      <c r="F90" s="9">
        <v>10</v>
      </c>
      <c r="G90" s="9">
        <v>7</v>
      </c>
      <c r="H90" s="9">
        <v>10</v>
      </c>
      <c r="I90" s="9">
        <v>11</v>
      </c>
      <c r="J90" s="9"/>
      <c r="K90" s="10">
        <f t="shared" si="14"/>
        <v>10</v>
      </c>
      <c r="L90" s="10">
        <f t="shared" si="15"/>
        <v>4</v>
      </c>
    </row>
    <row r="91" spans="1:12">
      <c r="A91" s="1">
        <v>12</v>
      </c>
      <c r="B91" s="2">
        <v>11</v>
      </c>
      <c r="C91" s="2">
        <v>9</v>
      </c>
      <c r="D91" s="2">
        <v>12</v>
      </c>
      <c r="E91" s="8">
        <v>11</v>
      </c>
      <c r="F91" s="9">
        <v>10</v>
      </c>
      <c r="G91" s="9">
        <v>8</v>
      </c>
      <c r="H91" s="9">
        <v>11</v>
      </c>
      <c r="I91" s="9">
        <v>12</v>
      </c>
      <c r="J91" s="9"/>
      <c r="K91" s="10">
        <f t="shared" si="14"/>
        <v>11</v>
      </c>
      <c r="L91" s="10">
        <f t="shared" si="15"/>
        <v>4</v>
      </c>
    </row>
    <row r="92" spans="1:12">
      <c r="A92" s="1">
        <v>14</v>
      </c>
      <c r="B92" s="2">
        <v>9</v>
      </c>
      <c r="C92" s="2">
        <v>9</v>
      </c>
      <c r="D92" s="2">
        <v>10</v>
      </c>
      <c r="E92" s="8">
        <v>8</v>
      </c>
      <c r="F92" s="9">
        <v>9</v>
      </c>
      <c r="G92" s="9">
        <v>9</v>
      </c>
      <c r="H92" s="9">
        <v>9</v>
      </c>
      <c r="I92" s="9">
        <v>11</v>
      </c>
      <c r="J92" s="9"/>
      <c r="K92" s="10">
        <f t="shared" si="14"/>
        <v>9</v>
      </c>
      <c r="L92" s="10">
        <f t="shared" si="15"/>
        <v>3</v>
      </c>
    </row>
    <row r="93" spans="1:12">
      <c r="A93" s="1">
        <v>16</v>
      </c>
      <c r="B93" s="2">
        <v>9</v>
      </c>
      <c r="C93" s="2">
        <v>9</v>
      </c>
      <c r="D93" s="2">
        <v>10</v>
      </c>
      <c r="E93" s="8">
        <v>9</v>
      </c>
      <c r="F93" s="9">
        <v>9</v>
      </c>
      <c r="G93" s="9">
        <v>9</v>
      </c>
      <c r="H93" s="9">
        <v>10</v>
      </c>
      <c r="I93" s="9">
        <v>11</v>
      </c>
      <c r="J93" s="9"/>
      <c r="K93" s="10">
        <f t="shared" si="14"/>
        <v>9</v>
      </c>
      <c r="L93" s="10">
        <f t="shared" si="15"/>
        <v>2</v>
      </c>
    </row>
    <row r="94" spans="1:12">
      <c r="A94" s="1">
        <v>18</v>
      </c>
      <c r="B94" s="2"/>
      <c r="C94" s="2"/>
      <c r="D94" s="2"/>
      <c r="E94" s="8"/>
      <c r="F94" s="9"/>
      <c r="G94" s="9"/>
      <c r="H94" s="9"/>
      <c r="I94" s="9"/>
      <c r="J94" s="9"/>
      <c r="K94" s="10" t="e">
        <f t="shared" si="14"/>
        <v>#NUM!</v>
      </c>
      <c r="L94" s="10">
        <f t="shared" si="15"/>
        <v>0</v>
      </c>
    </row>
    <row r="95" spans="1:12">
      <c r="A95" s="1">
        <v>20</v>
      </c>
      <c r="B95" s="2"/>
      <c r="C95" s="2"/>
      <c r="D95" s="2"/>
      <c r="E95" s="8"/>
      <c r="F95" s="9"/>
      <c r="G95" s="9"/>
      <c r="H95" s="9"/>
      <c r="I95" s="9"/>
      <c r="J95" s="9"/>
      <c r="K95" s="10" t="e">
        <f t="shared" si="14"/>
        <v>#NUM!</v>
      </c>
      <c r="L95" s="10">
        <f t="shared" si="15"/>
        <v>0</v>
      </c>
    </row>
    <row r="96" spans="1:12">
      <c r="A96" s="1">
        <v>22</v>
      </c>
      <c r="B96" s="8"/>
      <c r="C96" s="2"/>
      <c r="D96" s="8"/>
      <c r="E96" s="8"/>
      <c r="F96" s="9"/>
      <c r="G96" s="9"/>
      <c r="H96" s="9"/>
      <c r="I96" s="9"/>
      <c r="J96" s="9"/>
      <c r="K96" s="10" t="e">
        <f t="shared" si="14"/>
        <v>#NUM!</v>
      </c>
      <c r="L96" s="10">
        <f t="shared" si="15"/>
        <v>0</v>
      </c>
    </row>
    <row r="97" spans="1:12">
      <c r="A97" s="1">
        <v>24</v>
      </c>
      <c r="B97" s="8"/>
      <c r="C97" s="2"/>
      <c r="D97" s="8"/>
      <c r="E97" s="8"/>
      <c r="F97" s="9"/>
      <c r="G97" s="9"/>
      <c r="H97" s="9"/>
      <c r="I97" s="9"/>
      <c r="J97" s="9"/>
      <c r="K97" s="10" t="e">
        <f t="shared" si="14"/>
        <v>#NUM!</v>
      </c>
      <c r="L97" s="10">
        <f t="shared" si="15"/>
        <v>0</v>
      </c>
    </row>
    <row r="98" spans="1:12">
      <c r="A98" s="1">
        <v>26</v>
      </c>
      <c r="B98" s="8"/>
      <c r="C98" s="8"/>
      <c r="D98" s="8"/>
      <c r="E98" s="8"/>
      <c r="F98" s="9"/>
      <c r="G98" s="9"/>
      <c r="H98" s="9"/>
      <c r="I98" s="9"/>
      <c r="J98" s="9"/>
      <c r="K98" s="10" t="e">
        <f t="shared" si="14"/>
        <v>#NUM!</v>
      </c>
      <c r="L98" s="10">
        <f t="shared" si="15"/>
        <v>0</v>
      </c>
    </row>
    <row r="99" spans="1:12">
      <c r="A99" s="1">
        <v>28</v>
      </c>
      <c r="B99" s="8"/>
      <c r="C99" s="8"/>
      <c r="D99" s="8"/>
      <c r="E99" s="9"/>
      <c r="F99" s="9"/>
      <c r="G99" s="9"/>
      <c r="H99" s="9"/>
      <c r="I99" s="9"/>
      <c r="J99" s="9"/>
      <c r="K99" s="10" t="e">
        <f t="shared" si="14"/>
        <v>#NUM!</v>
      </c>
      <c r="L99" s="10">
        <f t="shared" si="15"/>
        <v>0</v>
      </c>
    </row>
    <row r="100" spans="1:12">
      <c r="A100" s="1">
        <v>30</v>
      </c>
      <c r="B100" s="8"/>
      <c r="C100" s="8"/>
      <c r="D100" s="8"/>
      <c r="E100" s="9"/>
      <c r="F100" s="9"/>
      <c r="G100" s="9"/>
      <c r="H100" s="9"/>
      <c r="I100" s="9"/>
      <c r="J100" s="9"/>
      <c r="K100" s="10" t="e">
        <f t="shared" si="14"/>
        <v>#NUM!</v>
      </c>
      <c r="L100" s="10">
        <f t="shared" si="15"/>
        <v>0</v>
      </c>
    </row>
  </sheetData>
  <mergeCells count="5">
    <mergeCell ref="B1:L1"/>
    <mergeCell ref="B22:L22"/>
    <mergeCell ref="B43:L43"/>
    <mergeCell ref="B63:L63"/>
    <mergeCell ref="B83:L83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53"/>
  <sheetViews>
    <sheetView zoomScale="130" zoomScaleNormal="130" workbookViewId="0">
      <selection activeCell="I48" sqref="I48"/>
    </sheetView>
  </sheetViews>
  <sheetFormatPr defaultColWidth="8.875" defaultRowHeight="14.25"/>
  <cols>
    <col min="1" max="1" width="4.875" customWidth="1"/>
    <col min="2" max="2" width="5.625" customWidth="1"/>
    <col min="3" max="6" width="8.625" style="19" customWidth="1"/>
    <col min="7" max="7" width="2.625" style="19" customWidth="1"/>
    <col min="8" max="11" width="8.625" style="19" customWidth="1"/>
    <col min="12" max="13" width="8.625" style="24" customWidth="1"/>
    <col min="14" max="14" width="8.625" style="19" customWidth="1"/>
    <col min="15" max="18" width="8.625" customWidth="1"/>
    <col min="19" max="19" width="2.375" customWidth="1"/>
    <col min="20" max="21" width="8.625" customWidth="1"/>
  </cols>
  <sheetData>
    <row r="1" spans="3:16">
      <c r="G1" s="24"/>
      <c r="H1" s="24"/>
      <c r="J1"/>
      <c r="K1"/>
      <c r="L1"/>
      <c r="M1"/>
      <c r="N1"/>
    </row>
    <row r="2" spans="3:16">
      <c r="C2" s="18" t="s">
        <v>24</v>
      </c>
      <c r="E2" s="19" t="s">
        <v>25</v>
      </c>
      <c r="G2" s="24"/>
      <c r="H2" s="24"/>
      <c r="K2" s="18" t="s">
        <v>26</v>
      </c>
      <c r="L2" s="19"/>
      <c r="M2" s="19" t="s">
        <v>25</v>
      </c>
    </row>
    <row r="3" spans="3:16" s="19" customFormat="1" ht="12.75">
      <c r="C3" s="20" t="s">
        <v>8</v>
      </c>
      <c r="D3" s="20" t="s">
        <v>16</v>
      </c>
      <c r="E3" s="20" t="s">
        <v>3</v>
      </c>
      <c r="F3" s="20" t="s">
        <v>23</v>
      </c>
      <c r="G3" s="24"/>
      <c r="H3" s="25"/>
      <c r="K3" s="20" t="s">
        <v>8</v>
      </c>
      <c r="L3" s="20" t="s">
        <v>16</v>
      </c>
      <c r="M3" s="20" t="s">
        <v>3</v>
      </c>
      <c r="N3" s="20" t="s">
        <v>23</v>
      </c>
      <c r="O3" s="24"/>
      <c r="P3" s="25"/>
    </row>
    <row r="4" spans="3:16">
      <c r="C4" s="21">
        <v>0.1</v>
      </c>
      <c r="D4" s="27">
        <f ca="1">'FR1 FDD 2x2 (HARQ)'!$L$24</f>
        <v>3.0843413479810851</v>
      </c>
      <c r="E4" s="27">
        <f ca="1">'FR1 FDD 2x2 (HARQ)'!$M$24</f>
        <v>1.6398189020939444</v>
      </c>
      <c r="F4" s="28">
        <f ca="1">COUNT('FR1 FDD 2x2 (HARQ)'!B24:K24)</f>
        <v>10</v>
      </c>
      <c r="G4" s="26"/>
      <c r="H4" s="26"/>
      <c r="K4" s="21">
        <v>0.1</v>
      </c>
      <c r="L4" s="22">
        <f ca="1">'FR1 FDD 2x4 (HARQ)'!L24</f>
        <v>0.38555451451603151</v>
      </c>
      <c r="M4" s="22">
        <f ca="1">'FR1 FDD 2x4 (HARQ)'!M24</f>
        <v>0.88187211339385296</v>
      </c>
      <c r="N4" s="23">
        <f ca="1">COUNT('FR1 FDD 2x4 (HARQ)'!B24:K24)</f>
        <v>9</v>
      </c>
      <c r="O4" s="26"/>
      <c r="P4" s="26"/>
    </row>
    <row r="5" spans="3:16">
      <c r="C5" s="21">
        <v>0.15</v>
      </c>
      <c r="D5" s="27">
        <f ca="1">'FR1 FDD 2x2 (HARQ)'!$L$25</f>
        <v>6.468558413682759</v>
      </c>
      <c r="E5" s="27">
        <f ca="1">'FR1 FDD 2x2 (HARQ)'!$M$25</f>
        <v>2.0944978877489433</v>
      </c>
      <c r="F5" s="28">
        <f ca="1">COUNT('FR1 FDD 2x2 (HARQ)'!B25:K25)</f>
        <v>10</v>
      </c>
      <c r="G5" s="26"/>
      <c r="H5" s="26"/>
      <c r="K5" s="21">
        <v>0.15</v>
      </c>
      <c r="L5" s="27">
        <f ca="1">'FR1 FDD 2x4 (HARQ)'!L25</f>
        <v>3.2152370970123711</v>
      </c>
      <c r="M5" s="27">
        <f ca="1">'FR1 FDD 2x4 (HARQ)'!M25</f>
        <v>1.9137555742905983</v>
      </c>
      <c r="N5" s="28">
        <f ca="1">COUNT('FR1 FDD 2x4 (HARQ)'!B25:K25)</f>
        <v>10</v>
      </c>
      <c r="O5" s="26"/>
      <c r="P5" s="26"/>
    </row>
    <row r="6" spans="3:16">
      <c r="C6" s="21">
        <v>0.2</v>
      </c>
      <c r="D6" s="22">
        <f ca="1">'FR1 FDD 2x2 (HARQ)'!$L$26</f>
        <v>9.5521899218713919</v>
      </c>
      <c r="E6" s="22">
        <f ca="1">'FR1 FDD 2x2 (HARQ)'!$M$26</f>
        <v>2.5563435817265958</v>
      </c>
      <c r="F6" s="23">
        <f ca="1">COUNT('FR1 FDD 2x2 (HARQ)'!B26:K26)</f>
        <v>10</v>
      </c>
      <c r="G6" s="26"/>
      <c r="H6" s="26"/>
      <c r="K6" s="21">
        <v>0.2</v>
      </c>
      <c r="L6" s="22">
        <f ca="1">'FR1 FDD 2x4 (HARQ)'!L26</f>
        <v>5.4591865984007084</v>
      </c>
      <c r="M6" s="22">
        <f ca="1">'FR1 FDD 2x4 (HARQ)'!M26</f>
        <v>3.3090778360712125</v>
      </c>
      <c r="N6" s="23">
        <f ca="1">COUNT('FR1 FDD 2x4 (HARQ)'!B26:K26)</f>
        <v>10</v>
      </c>
      <c r="O6" s="26"/>
      <c r="P6" s="26"/>
    </row>
    <row r="7" spans="3:16">
      <c r="C7" s="21">
        <v>0.25</v>
      </c>
      <c r="D7" s="22">
        <f ca="1">'FR1 FDD 2x2 (HARQ)'!$L$27</f>
        <v>12.261740961515272</v>
      </c>
      <c r="E7" s="22">
        <f ca="1">'FR1 FDD 2x2 (HARQ)'!$M$27</f>
        <v>2.9657181989385411</v>
      </c>
      <c r="F7" s="23">
        <f ca="1">COUNT('FR1 FDD 2x2 (HARQ)'!B27:K27)</f>
        <v>10</v>
      </c>
      <c r="G7" s="26"/>
      <c r="H7" s="26"/>
      <c r="K7" s="21">
        <v>0.25</v>
      </c>
      <c r="L7" s="22">
        <f ca="1">'FR1 FDD 2x4 (HARQ)'!L27</f>
        <v>7.2504704416485879</v>
      </c>
      <c r="M7" s="22">
        <f ca="1">'FR1 FDD 2x4 (HARQ)'!M27</f>
        <v>3.3305140508602786</v>
      </c>
      <c r="N7" s="23">
        <f ca="1">COUNT('FR1 FDD 2x4 (HARQ)'!B27:K27)</f>
        <v>10</v>
      </c>
      <c r="O7" s="26"/>
      <c r="P7" s="26"/>
    </row>
    <row r="8" spans="3:16">
      <c r="C8" s="21">
        <v>0.3</v>
      </c>
      <c r="D8" s="22">
        <f ca="1">'FR1 FDD 2x2 (HARQ)'!$L$28</f>
        <v>14.569663203438481</v>
      </c>
      <c r="E8" s="22">
        <f ca="1">'FR1 FDD 2x2 (HARQ)'!$M$28</f>
        <v>3.5125772276123524</v>
      </c>
      <c r="F8" s="23">
        <f ca="1">COUNT('FR1 FDD 2x2 (HARQ)'!B28:K28)</f>
        <v>10</v>
      </c>
      <c r="G8" s="26"/>
      <c r="H8" s="26"/>
      <c r="K8" s="21">
        <v>0.3</v>
      </c>
      <c r="L8" s="22">
        <f ca="1">'FR1 FDD 2x4 (HARQ)'!L28</f>
        <v>8.9325391416521622</v>
      </c>
      <c r="M8" s="22">
        <f ca="1">'FR1 FDD 2x4 (HARQ)'!M28</f>
        <v>3.1318912193387849</v>
      </c>
      <c r="N8" s="23">
        <f ca="1">COUNT('FR1 FDD 2x4 (HARQ)'!B28:K28)</f>
        <v>10</v>
      </c>
      <c r="O8" s="26"/>
      <c r="P8" s="26"/>
    </row>
    <row r="9" spans="3:16">
      <c r="C9" s="21">
        <v>0.35</v>
      </c>
      <c r="D9" s="22">
        <f ca="1">'FR1 FDD 2x2 (HARQ)'!$L$29</f>
        <v>16.610213555374763</v>
      </c>
      <c r="E9" s="22">
        <f ca="1">'FR1 FDD 2x2 (HARQ)'!$M$29</f>
        <v>3.6614288107763979</v>
      </c>
      <c r="F9" s="23">
        <f ca="1">COUNT('FR1 FDD 2x2 (HARQ)'!B29:K29)</f>
        <v>10</v>
      </c>
      <c r="G9" s="26"/>
      <c r="H9" s="26"/>
      <c r="K9" s="21">
        <v>0.35</v>
      </c>
      <c r="L9" s="22">
        <f ca="1">'FR1 FDD 2x4 (HARQ)'!L29</f>
        <v>10.582747682386259</v>
      </c>
      <c r="M9" s="22">
        <f ca="1">'FR1 FDD 2x4 (HARQ)'!M29</f>
        <v>2.853251081552072</v>
      </c>
      <c r="N9" s="23">
        <f ca="1">COUNT('FR1 FDD 2x4 (HARQ)'!B29:K29)</f>
        <v>10</v>
      </c>
      <c r="O9" s="26"/>
      <c r="P9" s="26"/>
    </row>
    <row r="10" spans="3:16">
      <c r="C10" s="48">
        <v>0.4</v>
      </c>
      <c r="D10" s="49">
        <f ca="1">'FR1 FDD 2x2 (HARQ)'!$L$30</f>
        <v>18.387962599481309</v>
      </c>
      <c r="E10" s="49">
        <f ca="1">'FR1 FDD 2x2 (HARQ)'!$M$30</f>
        <v>2.4442199282524335</v>
      </c>
      <c r="F10" s="50">
        <f ca="1">COUNT('FR1 FDD 2x2 (HARQ)'!B30:K30)</f>
        <v>9</v>
      </c>
      <c r="G10" s="26"/>
      <c r="H10" s="26"/>
      <c r="K10" s="21">
        <v>0.4</v>
      </c>
      <c r="L10" s="22">
        <f ca="1">'FR1 FDD 2x4 (HARQ)'!L30</f>
        <v>12.148092447180352</v>
      </c>
      <c r="M10" s="22">
        <f ca="1">'FR1 FDD 2x4 (HARQ)'!M30</f>
        <v>2.7170226101027524</v>
      </c>
      <c r="N10" s="23">
        <f ca="1">COUNT('FR1 FDD 2x4 (HARQ)'!B30:K30)</f>
        <v>10</v>
      </c>
      <c r="O10" s="26"/>
      <c r="P10" s="26"/>
    </row>
    <row r="11" spans="3:16">
      <c r="G11" s="24"/>
      <c r="H11" s="24"/>
      <c r="K11" s="21">
        <v>0.45</v>
      </c>
      <c r="L11" s="22">
        <f ca="1">'FR1 FDD 2x4 (HARQ)'!L31</f>
        <v>13.693659061987589</v>
      </c>
      <c r="M11" s="22">
        <f ca="1">'FR1 FDD 2x4 (HARQ)'!M31</f>
        <v>2.6116206318533681</v>
      </c>
      <c r="N11" s="23">
        <f ca="1">COUNT('FR1 FDD 2x4 (HARQ)'!B31:K31)</f>
        <v>10</v>
      </c>
      <c r="O11" s="26"/>
      <c r="P11" s="26"/>
    </row>
    <row r="12" spans="3:16">
      <c r="C12" s="18" t="s">
        <v>27</v>
      </c>
      <c r="E12" s="19" t="s">
        <v>25</v>
      </c>
      <c r="G12" s="24"/>
      <c r="H12" s="24"/>
      <c r="K12" s="21">
        <v>0.5</v>
      </c>
      <c r="L12" s="27">
        <f ca="1">'FR1 FDD 2x4 (HARQ)'!L32</f>
        <v>15.283067287199581</v>
      </c>
      <c r="M12" s="27">
        <f ca="1">'FR1 FDD 2x4 (HARQ)'!M32</f>
        <v>2.4962290520415635</v>
      </c>
      <c r="N12" s="28">
        <f ca="1">COUNT('FR1 FDD 2x4 (HARQ)'!B32:K32)</f>
        <v>10</v>
      </c>
      <c r="O12" s="26"/>
      <c r="P12" s="26"/>
    </row>
    <row r="13" spans="3:16">
      <c r="C13" s="20" t="s">
        <v>8</v>
      </c>
      <c r="D13" s="20" t="s">
        <v>16</v>
      </c>
      <c r="E13" s="20" t="s">
        <v>3</v>
      </c>
      <c r="F13" s="20" t="s">
        <v>23</v>
      </c>
      <c r="G13" s="24"/>
      <c r="H13" s="25"/>
      <c r="K13" s="21">
        <v>0.55000000000000004</v>
      </c>
      <c r="L13" s="27">
        <f ca="1">'FR1 FDD 2x4 (HARQ)'!L33</f>
        <v>16.590904354323222</v>
      </c>
      <c r="M13" s="27">
        <f ca="1">'FR1 FDD 2x4 (HARQ)'!M33</f>
        <v>2.2801898870875412</v>
      </c>
      <c r="N13" s="28">
        <f ca="1">COUNT('FR1 FDD 2x4 (HARQ)'!B33:K33)</f>
        <v>9</v>
      </c>
      <c r="O13" s="26"/>
      <c r="P13" s="26"/>
    </row>
    <row r="14" spans="3:16">
      <c r="C14" s="21">
        <v>0.1</v>
      </c>
      <c r="D14" s="27">
        <f ca="1">'FR1 TDD 2x2 (HARQ)'!L24</f>
        <v>3.5248662457982309</v>
      </c>
      <c r="E14" s="27">
        <f ca="1">'FR1 TDD 2x2 (HARQ)'!M24</f>
        <v>2.0523669332674013</v>
      </c>
      <c r="F14" s="28">
        <f ca="1">COUNT('FR1 TDD 2x2 (HARQ)'!B24:K24)</f>
        <v>9</v>
      </c>
      <c r="G14" s="26"/>
      <c r="H14" s="26"/>
      <c r="K14" s="48">
        <v>0.6</v>
      </c>
      <c r="L14" s="49">
        <f ca="1">'FR1 FDD 2x4 (HARQ)'!L34</f>
        <v>17.938046610518459</v>
      </c>
      <c r="M14" s="49">
        <f ca="1">'FR1 FDD 2x4 (HARQ)'!M34</f>
        <v>2.4942943199706704</v>
      </c>
      <c r="N14" s="50">
        <f ca="1">COUNT('FR1 FDD 2x4 (HARQ)'!B34:K34)</f>
        <v>9</v>
      </c>
      <c r="O14" s="26"/>
      <c r="P14" s="26"/>
    </row>
    <row r="15" spans="3:16">
      <c r="C15" s="21">
        <v>0.15</v>
      </c>
      <c r="D15" s="27">
        <f ca="1">'FR1 TDD 2x2 (HARQ)'!L25</f>
        <v>7.0100418660077448</v>
      </c>
      <c r="E15" s="27">
        <f ca="1">'FR1 TDD 2x2 (HARQ)'!M25</f>
        <v>2.2520763776688018</v>
      </c>
      <c r="F15" s="28">
        <f ca="1">COUNT('FR1 TDD 2x2 (HARQ)'!B25:K25)</f>
        <v>10</v>
      </c>
      <c r="G15" s="26"/>
      <c r="H15" s="26"/>
      <c r="J15"/>
      <c r="K15"/>
      <c r="L15"/>
      <c r="M15"/>
      <c r="N15"/>
    </row>
    <row r="16" spans="3:16">
      <c r="C16" s="21">
        <v>0.2</v>
      </c>
      <c r="D16" s="27">
        <f ca="1">'FR1 TDD 2x2 (HARQ)'!L26</f>
        <v>10.169396292020682</v>
      </c>
      <c r="E16" s="27">
        <f ca="1">'FR1 TDD 2x2 (HARQ)'!M26</f>
        <v>2.0023743798993063</v>
      </c>
      <c r="F16" s="28">
        <f ca="1">COUNT('FR1 TDD 2x2 (HARQ)'!B26:K26)</f>
        <v>10</v>
      </c>
      <c r="G16" s="26"/>
      <c r="H16" s="26"/>
      <c r="J16"/>
      <c r="K16"/>
      <c r="L16"/>
      <c r="M16"/>
      <c r="N16"/>
    </row>
    <row r="17" spans="3:16">
      <c r="C17" s="21">
        <v>0.25</v>
      </c>
      <c r="D17" s="22">
        <f ca="1">'FR1 TDD 2x2 (HARQ)'!L27</f>
        <v>12.96482529041619</v>
      </c>
      <c r="E17" s="22">
        <f ca="1">'FR1 TDD 2x2 (HARQ)'!M27</f>
        <v>2.6162302533060551</v>
      </c>
      <c r="F17" s="23">
        <f ca="1">COUNT('FR1 TDD 2x2 (HARQ)'!B27:K27)</f>
        <v>10</v>
      </c>
      <c r="G17" s="26"/>
      <c r="H17" s="26"/>
      <c r="J17"/>
      <c r="K17"/>
      <c r="L17"/>
      <c r="M17"/>
      <c r="N17"/>
    </row>
    <row r="18" spans="3:16">
      <c r="C18" s="21">
        <v>0.3</v>
      </c>
      <c r="D18" s="22">
        <f ca="1">'FR1 TDD 2x2 (HARQ)'!L28</f>
        <v>15.531465153684721</v>
      </c>
      <c r="E18" s="22">
        <f ca="1">'FR1 TDD 2x2 (HARQ)'!M28</f>
        <v>2.7134364026984983</v>
      </c>
      <c r="F18" s="23">
        <f ca="1">COUNT('FR1 TDD 2x2 (HARQ)'!B28:K28)</f>
        <v>10</v>
      </c>
      <c r="G18" s="26"/>
      <c r="H18" s="26"/>
      <c r="K18" s="18" t="s">
        <v>29</v>
      </c>
      <c r="L18" s="19"/>
      <c r="M18" s="19" t="s">
        <v>25</v>
      </c>
    </row>
    <row r="19" spans="3:16">
      <c r="C19" s="48">
        <v>0.35</v>
      </c>
      <c r="D19" s="49">
        <f ca="1">'FR1 TDD 2x2 (HARQ)'!L29</f>
        <v>17.65154286075617</v>
      </c>
      <c r="E19" s="49">
        <f ca="1">'FR1 TDD 2x2 (HARQ)'!M29</f>
        <v>2.440159505704063</v>
      </c>
      <c r="F19" s="50">
        <f ca="1">COUNT('FR1 TDD 2x2 (HARQ)'!B29:K29)</f>
        <v>10</v>
      </c>
      <c r="G19" s="26"/>
      <c r="H19" s="26"/>
      <c r="K19" s="20" t="s">
        <v>8</v>
      </c>
      <c r="L19" s="20" t="s">
        <v>16</v>
      </c>
      <c r="M19" s="20" t="s">
        <v>3</v>
      </c>
      <c r="N19" s="20" t="s">
        <v>23</v>
      </c>
      <c r="O19" s="24"/>
      <c r="P19" s="25"/>
    </row>
    <row r="20" spans="3:16">
      <c r="C20" s="48">
        <v>0.4</v>
      </c>
      <c r="D20" s="51">
        <f ca="1">'FR1 TDD 2x2 (HARQ)'!L30</f>
        <v>19.122630279173684</v>
      </c>
      <c r="E20" s="51">
        <f ca="1">'FR1 TDD 2x2 (HARQ)'!M30</f>
        <v>0.66032505425608434</v>
      </c>
      <c r="F20" s="52">
        <f ca="1">COUNT('FR1 TDD 2x2 (HARQ)'!B30:K30)</f>
        <v>6</v>
      </c>
      <c r="G20" s="26"/>
      <c r="H20" s="26"/>
      <c r="K20" s="21">
        <v>0.1</v>
      </c>
      <c r="L20" s="22">
        <f ca="1">'FR1 TDD 2x4 (HARQ)'!L24</f>
        <v>0.6613736838563169</v>
      </c>
      <c r="M20" s="22">
        <f ca="1">'FR1 TDD 2x4 (HARQ)'!M24</f>
        <v>1.4348251569104633</v>
      </c>
      <c r="N20" s="23">
        <f ca="1">COUNT('FR1 TDD 2x4 (HARQ)'!B24:K24)</f>
        <v>8</v>
      </c>
      <c r="O20" s="26"/>
      <c r="P20" s="26"/>
    </row>
    <row r="21" spans="3:16">
      <c r="G21" s="24"/>
      <c r="H21" s="24"/>
      <c r="K21" s="21">
        <v>0.15</v>
      </c>
      <c r="L21" s="27">
        <f ca="1">'FR1 TDD 2x4 (HARQ)'!L25</f>
        <v>3.4981720542969739</v>
      </c>
      <c r="M21" s="27">
        <f ca="1">'FR1 TDD 2x4 (HARQ)'!M25</f>
        <v>2.1811584309862626</v>
      </c>
      <c r="N21" s="28">
        <f ca="1">COUNT('FR1 TDD 2x4 (HARQ)'!B25:K25)</f>
        <v>10</v>
      </c>
      <c r="O21" s="26"/>
      <c r="P21" s="26"/>
    </row>
    <row r="22" spans="3:16">
      <c r="C22" s="18" t="s">
        <v>28</v>
      </c>
      <c r="E22" s="19" t="s">
        <v>25</v>
      </c>
      <c r="G22" s="24"/>
      <c r="H22" s="24"/>
      <c r="K22" s="21">
        <v>0.2</v>
      </c>
      <c r="L22" s="22">
        <f ca="1">'FR1 TDD 2x4 (HARQ)'!L26</f>
        <v>5.5085781017189621</v>
      </c>
      <c r="M22" s="22">
        <f ca="1">'FR1 TDD 2x4 (HARQ)'!M26</f>
        <v>2.8796822347115292</v>
      </c>
      <c r="N22" s="23">
        <f ca="1">COUNT('FR1 TDD 2x4 (HARQ)'!B26:K26)</f>
        <v>10</v>
      </c>
      <c r="O22" s="26"/>
      <c r="P22" s="26"/>
    </row>
    <row r="23" spans="3:16">
      <c r="C23" s="20" t="s">
        <v>8</v>
      </c>
      <c r="D23" s="20" t="s">
        <v>16</v>
      </c>
      <c r="E23" s="20" t="s">
        <v>3</v>
      </c>
      <c r="F23" s="20" t="s">
        <v>23</v>
      </c>
      <c r="G23" s="24"/>
      <c r="H23" s="25"/>
      <c r="K23" s="21">
        <v>0.25</v>
      </c>
      <c r="L23" s="22">
        <f ca="1">'FR1 TDD 2x4 (HARQ)'!L27</f>
        <v>7.3213907943481358</v>
      </c>
      <c r="M23" s="22">
        <f ca="1">'FR1 TDD 2x4 (HARQ)'!M27</f>
        <v>2.614939908465221</v>
      </c>
      <c r="N23" s="23">
        <f ca="1">COUNT('FR1 TDD 2x4 (HARQ)'!B27:K27)</f>
        <v>10</v>
      </c>
      <c r="O23" s="26"/>
      <c r="P23" s="26"/>
    </row>
    <row r="24" spans="3:16">
      <c r="C24" s="21">
        <v>0.1</v>
      </c>
      <c r="D24" s="27">
        <f ca="1">'FR2-1 (HARQ)'!K24</f>
        <v>1.438572210828259</v>
      </c>
      <c r="E24" s="27">
        <f ca="1">'FR2-1 (HARQ)'!L24</f>
        <v>1.8289951736114265</v>
      </c>
      <c r="F24" s="28">
        <f ca="1">COUNT('FR2-1 (HARQ)'!B24:J24)</f>
        <v>8</v>
      </c>
      <c r="G24" s="26"/>
      <c r="H24" s="26"/>
      <c r="K24" s="21">
        <v>0.3</v>
      </c>
      <c r="L24" s="27">
        <f ca="1">'FR1 TDD 2x4 (HARQ)'!L28</f>
        <v>9.0419610343819592</v>
      </c>
      <c r="M24" s="27">
        <f ca="1">'FR1 TDD 2x4 (HARQ)'!M28</f>
        <v>2.429232126981594</v>
      </c>
      <c r="N24" s="28">
        <f ca="1">COUNT('FR1 TDD 2x4 (HARQ)'!B28:K28)</f>
        <v>10</v>
      </c>
      <c r="O24" s="26"/>
      <c r="P24" s="26"/>
    </row>
    <row r="25" spans="3:16">
      <c r="C25" s="21">
        <v>0.15</v>
      </c>
      <c r="D25" s="27">
        <f ca="1">'FR2-1 (HARQ)'!K25</f>
        <v>4.3539329765723069</v>
      </c>
      <c r="E25" s="27">
        <f ca="1">'FR2-1 (HARQ)'!L25</f>
        <v>2.1291484921324688</v>
      </c>
      <c r="F25" s="28">
        <f ca="1">COUNT('FR2-1 (HARQ)'!B25:J25)</f>
        <v>8</v>
      </c>
      <c r="G25" s="26"/>
      <c r="H25" s="26"/>
      <c r="K25" s="21">
        <v>0.35</v>
      </c>
      <c r="L25" s="27">
        <f ca="1">'FR1 TDD 2x4 (HARQ)'!L29</f>
        <v>10.689176809790059</v>
      </c>
      <c r="M25" s="27">
        <f ca="1">'FR1 TDD 2x4 (HARQ)'!M29</f>
        <v>2.3125452144619487</v>
      </c>
      <c r="N25" s="28">
        <f ca="1">COUNT('FR1 TDD 2x4 (HARQ)'!B29:K29)</f>
        <v>10</v>
      </c>
      <c r="O25" s="26"/>
      <c r="P25" s="26"/>
    </row>
    <row r="26" spans="3:16">
      <c r="C26" s="21">
        <v>0.2</v>
      </c>
      <c r="D26" s="22">
        <f ca="1">'FR2-1 (HARQ)'!K26</f>
        <v>6.979823959515711</v>
      </c>
      <c r="E26" s="22">
        <f ca="1">'FR2-1 (HARQ)'!L26</f>
        <v>2.7041179135805908</v>
      </c>
      <c r="F26" s="23">
        <f ca="1">COUNT('FR2-1 (HARQ)'!B26:J26)</f>
        <v>8</v>
      </c>
      <c r="G26" s="26"/>
      <c r="H26" s="26"/>
      <c r="K26" s="21">
        <v>0.4</v>
      </c>
      <c r="L26" s="22">
        <f ca="1">'FR1 TDD 2x4 (HARQ)'!L30</f>
        <v>12.269410091727329</v>
      </c>
      <c r="M26" s="22">
        <f ca="1">'FR1 TDD 2x4 (HARQ)'!M30</f>
        <v>2.64599973618256</v>
      </c>
      <c r="N26" s="23">
        <f ca="1">COUNT('FR1 TDD 2x4 (HARQ)'!B30:K30)</f>
        <v>10</v>
      </c>
      <c r="O26" s="26"/>
      <c r="P26" s="26"/>
    </row>
    <row r="27" spans="3:16">
      <c r="C27" s="21">
        <v>0.25</v>
      </c>
      <c r="D27" s="22">
        <f ca="1">'FR2-1 (HARQ)'!K27</f>
        <v>9.4892098291453966</v>
      </c>
      <c r="E27" s="22">
        <f ca="1">'FR2-1 (HARQ)'!L27</f>
        <v>2.7992180535247098</v>
      </c>
      <c r="F27" s="23">
        <f ca="1">COUNT('FR2-1 (HARQ)'!B27:J27)</f>
        <v>8</v>
      </c>
      <c r="G27" s="26"/>
      <c r="H27" s="26"/>
      <c r="K27" s="21">
        <v>0.45</v>
      </c>
      <c r="L27" s="22">
        <f ca="1">'FR1 TDD 2x4 (HARQ)'!L31</f>
        <v>13.849316217000458</v>
      </c>
      <c r="M27" s="22">
        <f ca="1">'FR1 TDD 2x4 (HARQ)'!M31</f>
        <v>2.8403967825523679</v>
      </c>
      <c r="N27" s="23">
        <f ca="1">COUNT('FR1 TDD 2x4 (HARQ)'!B31:K31)</f>
        <v>10</v>
      </c>
      <c r="O27" s="26"/>
      <c r="P27" s="26"/>
    </row>
    <row r="28" spans="3:16">
      <c r="C28" s="21">
        <v>0.3</v>
      </c>
      <c r="D28" s="27">
        <f ca="1">'FR2-1 (HARQ)'!K28</f>
        <v>11.488606646819468</v>
      </c>
      <c r="E28" s="27">
        <f ca="1">'FR2-1 (HARQ)'!L28</f>
        <v>2.3471044096106972</v>
      </c>
      <c r="F28" s="28">
        <f ca="1">COUNT('FR2-1 (HARQ)'!B28:J28)</f>
        <v>8</v>
      </c>
      <c r="G28" s="26"/>
      <c r="H28" s="26"/>
      <c r="K28" s="21">
        <v>0.5</v>
      </c>
      <c r="L28" s="27">
        <f ca="1">'FR1 TDD 2x4 (HARQ)'!L32</f>
        <v>15.390384763415785</v>
      </c>
      <c r="M28" s="27">
        <f ca="1">'FR1 TDD 2x4 (HARQ)'!M32</f>
        <v>2.8059937156323649</v>
      </c>
      <c r="N28" s="28">
        <f ca="1">COUNT('FR1 TDD 2x4 (HARQ)'!B32:K32)</f>
        <v>10</v>
      </c>
      <c r="O28" s="26"/>
      <c r="P28" s="26"/>
    </row>
    <row r="29" spans="3:16">
      <c r="C29" s="21">
        <v>0.35</v>
      </c>
      <c r="D29" s="27">
        <f ca="1">'FR2-1 (HARQ)'!K29</f>
        <v>13.385294439540429</v>
      </c>
      <c r="E29" s="27">
        <f ca="1">'FR2-1 (HARQ)'!L29</f>
        <v>1.7425429004376358</v>
      </c>
      <c r="F29" s="28">
        <f ca="1">COUNT('FR2-1 (HARQ)'!B29:J29)</f>
        <v>8</v>
      </c>
      <c r="G29" s="26"/>
      <c r="H29" s="26"/>
      <c r="K29" s="21">
        <v>0.55000000000000004</v>
      </c>
      <c r="L29" s="22">
        <f ca="1">'FR1 TDD 2x4 (HARQ)'!L33</f>
        <v>16.93271774179691</v>
      </c>
      <c r="M29" s="22">
        <f ca="1">'FR1 TDD 2x4 (HARQ)'!M33</f>
        <v>2.7833595181984805</v>
      </c>
      <c r="N29" s="23">
        <f ca="1">COUNT('FR1 TDD 2x4 (HARQ)'!B33:K33)</f>
        <v>9</v>
      </c>
      <c r="O29" s="26"/>
      <c r="P29" s="26"/>
    </row>
    <row r="30" spans="3:16">
      <c r="C30" s="48">
        <v>0.4</v>
      </c>
      <c r="D30" s="49">
        <f ca="1">'FR2-1 (HARQ)'!K30</f>
        <v>15.10543290653124</v>
      </c>
      <c r="E30" s="49">
        <f ca="1">'FR2-1 (HARQ)'!L30</f>
        <v>1.814329931411601</v>
      </c>
      <c r="F30" s="50">
        <f ca="1">COUNT('FR2-1 (HARQ)'!B30:J30)</f>
        <v>8</v>
      </c>
      <c r="G30" s="26"/>
      <c r="H30" s="26"/>
      <c r="K30" s="48">
        <v>0.6</v>
      </c>
      <c r="L30" s="51">
        <f ca="1">'FR1 TDD 2x4 (HARQ)'!L34</f>
        <v>18.362819439743095</v>
      </c>
      <c r="M30" s="51">
        <f ca="1">'FR1 TDD 2x4 (HARQ)'!M34</f>
        <v>1.4675772658433814</v>
      </c>
      <c r="N30" s="52">
        <f ca="1">COUNT('FR1 TDD 2x4 (HARQ)'!B34:K34)</f>
        <v>7</v>
      </c>
      <c r="O30" s="26"/>
      <c r="P30" s="26"/>
    </row>
    <row r="32" spans="3:16">
      <c r="O32" s="19"/>
    </row>
    <row r="33" spans="3:15">
      <c r="O33" s="19"/>
    </row>
    <row r="34" spans="3:15">
      <c r="O34" s="19"/>
    </row>
    <row r="35" spans="3:15">
      <c r="C35" s="30" t="s">
        <v>39</v>
      </c>
      <c r="D35"/>
      <c r="E35"/>
      <c r="F35"/>
      <c r="L35" s="31" t="s">
        <v>30</v>
      </c>
      <c r="M35" s="32"/>
      <c r="N35" s="32"/>
      <c r="O35" s="19"/>
    </row>
    <row r="36" spans="3:15" ht="15" thickBot="1">
      <c r="C36" s="30"/>
      <c r="D36"/>
      <c r="E36"/>
      <c r="F36"/>
      <c r="K36" s="31"/>
      <c r="L36" s="32"/>
      <c r="M36" s="32"/>
      <c r="N36" s="32"/>
      <c r="O36" s="19"/>
    </row>
    <row r="37" spans="3:15" s="35" customFormat="1" ht="26.25" thickBot="1">
      <c r="C37" s="33" t="s">
        <v>31</v>
      </c>
      <c r="D37" s="33" t="s">
        <v>32</v>
      </c>
      <c r="E37" s="33" t="s">
        <v>33</v>
      </c>
      <c r="F37" s="33" t="s">
        <v>34</v>
      </c>
      <c r="G37" s="34"/>
      <c r="H37" s="34"/>
      <c r="I37" s="34"/>
      <c r="J37" s="34"/>
      <c r="K37" s="33" t="s">
        <v>31</v>
      </c>
      <c r="L37" s="33" t="s">
        <v>32</v>
      </c>
      <c r="M37" s="33" t="s">
        <v>33</v>
      </c>
      <c r="N37" s="33" t="s">
        <v>34</v>
      </c>
      <c r="O37" s="34"/>
    </row>
    <row r="38" spans="3:15" s="35" customFormat="1" ht="17.25" thickBot="1">
      <c r="C38" s="33">
        <v>0</v>
      </c>
      <c r="D38" s="33" t="s">
        <v>35</v>
      </c>
      <c r="E38" s="36"/>
      <c r="F38" s="36"/>
      <c r="G38" s="34"/>
      <c r="H38" s="34"/>
      <c r="I38" s="34"/>
      <c r="J38" s="34"/>
      <c r="K38" s="33">
        <v>0</v>
      </c>
      <c r="L38" s="33" t="s">
        <v>35</v>
      </c>
      <c r="M38" s="37"/>
      <c r="N38" s="37"/>
      <c r="O38" s="34"/>
    </row>
    <row r="39" spans="3:15" s="35" customFormat="1" ht="17.25" thickBot="1">
      <c r="C39" s="33">
        <v>1</v>
      </c>
      <c r="D39" s="33" t="s">
        <v>36</v>
      </c>
      <c r="E39" s="33">
        <v>78</v>
      </c>
      <c r="F39" s="33">
        <v>0.15229999999999999</v>
      </c>
      <c r="G39" s="34"/>
      <c r="H39" s="34"/>
      <c r="I39" s="34"/>
      <c r="J39" s="34"/>
      <c r="K39" s="33">
        <v>1</v>
      </c>
      <c r="L39" s="33" t="s">
        <v>36</v>
      </c>
      <c r="M39" s="33">
        <v>78</v>
      </c>
      <c r="N39" s="33">
        <v>0.15229999999999999</v>
      </c>
      <c r="O39" s="34"/>
    </row>
    <row r="40" spans="3:15" s="35" customFormat="1" ht="17.25" thickBot="1">
      <c r="C40" s="33">
        <v>2</v>
      </c>
      <c r="D40" s="33" t="s">
        <v>36</v>
      </c>
      <c r="E40" s="33">
        <v>193</v>
      </c>
      <c r="F40" s="33">
        <v>0.377</v>
      </c>
      <c r="G40" s="34"/>
      <c r="H40" s="34"/>
      <c r="I40" s="34"/>
      <c r="J40" s="34"/>
      <c r="K40" s="33">
        <v>2</v>
      </c>
      <c r="L40" s="33" t="s">
        <v>36</v>
      </c>
      <c r="M40" s="33">
        <v>120</v>
      </c>
      <c r="N40" s="33">
        <v>0.2344</v>
      </c>
    </row>
    <row r="41" spans="3:15" s="35" customFormat="1" ht="17.25" thickBot="1">
      <c r="C41" s="33">
        <v>3</v>
      </c>
      <c r="D41" s="33" t="s">
        <v>36</v>
      </c>
      <c r="E41" s="33">
        <v>449</v>
      </c>
      <c r="F41" s="33">
        <v>0.877</v>
      </c>
      <c r="G41" s="34"/>
      <c r="H41" s="34"/>
      <c r="I41" s="34"/>
      <c r="J41" s="34"/>
      <c r="K41" s="33">
        <v>3</v>
      </c>
      <c r="L41" s="33" t="s">
        <v>36</v>
      </c>
      <c r="M41" s="33">
        <v>193</v>
      </c>
      <c r="N41" s="33">
        <v>0.377</v>
      </c>
    </row>
    <row r="42" spans="3:15" s="35" customFormat="1" ht="17.25" thickBot="1">
      <c r="C42" s="33">
        <v>4</v>
      </c>
      <c r="D42" s="33" t="s">
        <v>37</v>
      </c>
      <c r="E42" s="33">
        <v>378</v>
      </c>
      <c r="F42" s="33">
        <v>1.4765999999999999</v>
      </c>
      <c r="G42" s="34"/>
      <c r="H42" s="34"/>
      <c r="I42" s="34"/>
      <c r="J42" s="34"/>
      <c r="K42" s="33">
        <v>4</v>
      </c>
      <c r="L42" s="33" t="s">
        <v>36</v>
      </c>
      <c r="M42" s="33">
        <v>308</v>
      </c>
      <c r="N42" s="33">
        <v>0.60160000000000002</v>
      </c>
    </row>
    <row r="43" spans="3:15" s="35" customFormat="1" ht="17.25" thickBot="1">
      <c r="C43" s="33">
        <v>5</v>
      </c>
      <c r="D43" s="33" t="s">
        <v>37</v>
      </c>
      <c r="E43" s="33">
        <v>490</v>
      </c>
      <c r="F43" s="33">
        <v>1.9140999999999999</v>
      </c>
      <c r="G43" s="34"/>
      <c r="H43" s="34"/>
      <c r="I43" s="34"/>
      <c r="J43" s="34"/>
      <c r="K43" s="33">
        <v>5</v>
      </c>
      <c r="L43" s="33" t="s">
        <v>36</v>
      </c>
      <c r="M43" s="33">
        <v>449</v>
      </c>
      <c r="N43" s="33">
        <v>0.877</v>
      </c>
    </row>
    <row r="44" spans="3:15" s="35" customFormat="1" ht="17.25" thickBot="1">
      <c r="C44" s="33">
        <v>6</v>
      </c>
      <c r="D44" s="33" t="s">
        <v>37</v>
      </c>
      <c r="E44" s="33">
        <v>616</v>
      </c>
      <c r="F44" s="33">
        <v>2.4062999999999999</v>
      </c>
      <c r="G44" s="34"/>
      <c r="H44" s="34"/>
      <c r="I44" s="34"/>
      <c r="J44" s="34"/>
      <c r="K44" s="33">
        <v>6</v>
      </c>
      <c r="L44" s="33" t="s">
        <v>36</v>
      </c>
      <c r="M44" s="33">
        <v>602</v>
      </c>
      <c r="N44" s="33">
        <v>1.1758</v>
      </c>
    </row>
    <row r="45" spans="3:15" s="35" customFormat="1" ht="17.25" thickBot="1">
      <c r="C45" s="38">
        <v>7</v>
      </c>
      <c r="D45" s="39" t="s">
        <v>38</v>
      </c>
      <c r="E45" s="33">
        <v>466</v>
      </c>
      <c r="F45" s="33">
        <v>2.7305000000000001</v>
      </c>
      <c r="G45" s="34"/>
      <c r="H45" s="34"/>
      <c r="I45" s="34"/>
      <c r="J45" s="34"/>
      <c r="K45" s="33">
        <v>7</v>
      </c>
      <c r="L45" s="33" t="s">
        <v>37</v>
      </c>
      <c r="M45" s="33">
        <v>378</v>
      </c>
      <c r="N45" s="33">
        <v>1.4765999999999999</v>
      </c>
    </row>
    <row r="46" spans="3:15" s="35" customFormat="1" ht="17.25" thickBot="1">
      <c r="C46" s="33">
        <v>8</v>
      </c>
      <c r="D46" s="33" t="s">
        <v>38</v>
      </c>
      <c r="E46" s="33">
        <v>567</v>
      </c>
      <c r="F46" s="33">
        <v>3.3222999999999998</v>
      </c>
      <c r="G46" s="34"/>
      <c r="H46" s="34"/>
      <c r="I46" s="34"/>
      <c r="J46" s="34"/>
      <c r="K46" s="33">
        <v>8</v>
      </c>
      <c r="L46" s="33" t="s">
        <v>37</v>
      </c>
      <c r="M46" s="33">
        <v>490</v>
      </c>
      <c r="N46" s="33">
        <v>1.9140999999999999</v>
      </c>
    </row>
    <row r="47" spans="3:15" s="35" customFormat="1" ht="17.25" thickBot="1">
      <c r="C47" s="33">
        <v>9</v>
      </c>
      <c r="D47" s="33" t="s">
        <v>38</v>
      </c>
      <c r="E47" s="33">
        <v>666</v>
      </c>
      <c r="F47" s="33">
        <v>3.9022999999999999</v>
      </c>
      <c r="G47" s="34"/>
      <c r="H47" s="34"/>
      <c r="I47" s="34"/>
      <c r="J47" s="34"/>
      <c r="K47" s="33">
        <v>9</v>
      </c>
      <c r="L47" s="33" t="s">
        <v>37</v>
      </c>
      <c r="M47" s="33">
        <v>616</v>
      </c>
      <c r="N47" s="33">
        <v>2.4062999999999999</v>
      </c>
    </row>
    <row r="48" spans="3:15" s="35" customFormat="1" ht="17.25" thickBot="1">
      <c r="C48" s="33">
        <v>10</v>
      </c>
      <c r="D48" s="33" t="s">
        <v>38</v>
      </c>
      <c r="E48" s="33">
        <v>772</v>
      </c>
      <c r="F48" s="33">
        <v>4.5233999999999996</v>
      </c>
      <c r="G48" s="34"/>
      <c r="H48" s="34"/>
      <c r="I48" s="34"/>
      <c r="J48" s="34"/>
      <c r="K48" s="39">
        <v>10</v>
      </c>
      <c r="L48" s="39" t="s">
        <v>38</v>
      </c>
      <c r="M48" s="33">
        <v>466</v>
      </c>
      <c r="N48" s="33">
        <v>2.7305000000000001</v>
      </c>
    </row>
    <row r="49" spans="3:14" s="35" customFormat="1" ht="17.25" thickBot="1">
      <c r="C49" s="33">
        <v>11</v>
      </c>
      <c r="D49" s="33" t="s">
        <v>38</v>
      </c>
      <c r="E49" s="33">
        <v>873</v>
      </c>
      <c r="F49" s="33">
        <v>5.1151999999999997</v>
      </c>
      <c r="G49" s="34"/>
      <c r="H49" s="34"/>
      <c r="I49" s="34"/>
      <c r="J49" s="34"/>
      <c r="K49" s="33">
        <v>11</v>
      </c>
      <c r="L49" s="33" t="s">
        <v>38</v>
      </c>
      <c r="M49" s="33">
        <v>567</v>
      </c>
      <c r="N49" s="33">
        <v>3.3222999999999998</v>
      </c>
    </row>
    <row r="50" spans="3:14" s="35" customFormat="1" ht="17.25" thickBot="1">
      <c r="C50" s="33">
        <v>12</v>
      </c>
      <c r="D50" s="33" t="s">
        <v>40</v>
      </c>
      <c r="E50" s="33">
        <v>711</v>
      </c>
      <c r="F50" s="33">
        <v>5.5547000000000004</v>
      </c>
      <c r="G50" s="34"/>
      <c r="H50" s="34"/>
      <c r="I50" s="34"/>
      <c r="J50" s="34"/>
      <c r="K50" s="33">
        <v>12</v>
      </c>
      <c r="L50" s="33" t="s">
        <v>38</v>
      </c>
      <c r="M50" s="33">
        <v>666</v>
      </c>
      <c r="N50" s="33">
        <v>3.9022999999999999</v>
      </c>
    </row>
    <row r="51" spans="3:14" s="35" customFormat="1" ht="17.25" thickBot="1">
      <c r="C51" s="33">
        <v>13</v>
      </c>
      <c r="D51" s="33" t="s">
        <v>40</v>
      </c>
      <c r="E51" s="33">
        <v>797</v>
      </c>
      <c r="F51" s="33">
        <v>6.2266000000000004</v>
      </c>
      <c r="G51" s="34"/>
      <c r="H51" s="34"/>
      <c r="I51" s="34"/>
      <c r="J51" s="34"/>
      <c r="K51" s="33">
        <v>13</v>
      </c>
      <c r="L51" s="33" t="s">
        <v>38</v>
      </c>
      <c r="M51" s="33">
        <v>772</v>
      </c>
      <c r="N51" s="33">
        <v>4.5233999999999996</v>
      </c>
    </row>
    <row r="52" spans="3:14" s="35" customFormat="1" ht="17.25" thickBot="1">
      <c r="C52" s="33">
        <v>14</v>
      </c>
      <c r="D52" s="33" t="s">
        <v>40</v>
      </c>
      <c r="E52" s="33">
        <v>885</v>
      </c>
      <c r="F52" s="33">
        <v>6.9141000000000004</v>
      </c>
      <c r="G52" s="34"/>
      <c r="H52" s="34"/>
      <c r="I52" s="34"/>
      <c r="J52" s="34"/>
      <c r="K52" s="33">
        <v>14</v>
      </c>
      <c r="L52" s="33" t="s">
        <v>38</v>
      </c>
      <c r="M52" s="33">
        <v>873</v>
      </c>
      <c r="N52" s="33">
        <v>5.1151999999999997</v>
      </c>
    </row>
    <row r="53" spans="3:14" s="35" customFormat="1" ht="17.25" thickBot="1">
      <c r="C53" s="33">
        <v>15</v>
      </c>
      <c r="D53" s="33" t="s">
        <v>40</v>
      </c>
      <c r="E53" s="33">
        <v>948</v>
      </c>
      <c r="F53" s="33">
        <v>7.4062999999999999</v>
      </c>
      <c r="G53" s="34"/>
      <c r="H53" s="34"/>
      <c r="I53" s="34"/>
      <c r="J53" s="34"/>
      <c r="K53" s="33">
        <v>15</v>
      </c>
      <c r="L53" s="33" t="s">
        <v>38</v>
      </c>
      <c r="M53" s="33">
        <v>948</v>
      </c>
      <c r="N53" s="33">
        <v>5.5547000000000004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70"/>
  <sheetViews>
    <sheetView tabSelected="1" zoomScale="130" zoomScaleNormal="130" workbookViewId="0">
      <pane ySplit="1" topLeftCell="A35" activePane="bottomLeft" state="frozen"/>
      <selection pane="bottomLeft" activeCell="G74" sqref="G74"/>
    </sheetView>
  </sheetViews>
  <sheetFormatPr defaultColWidth="8.875" defaultRowHeight="14.25"/>
  <cols>
    <col min="1" max="1" width="2.625" customWidth="1"/>
    <col min="2" max="24" width="10.625" customWidth="1"/>
  </cols>
  <sheetData>
    <row r="3" spans="2:16">
      <c r="B3" t="s">
        <v>24</v>
      </c>
      <c r="D3" t="s">
        <v>41</v>
      </c>
    </row>
    <row r="4" spans="2:16">
      <c r="B4" s="1"/>
      <c r="C4" s="56" t="s">
        <v>10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  <c r="O4" s="59" t="s">
        <v>46</v>
      </c>
      <c r="P4" s="59" t="s">
        <v>47</v>
      </c>
    </row>
    <row r="5" spans="2:16">
      <c r="B5" s="1" t="s">
        <v>8</v>
      </c>
      <c r="C5" s="1" t="s">
        <v>44</v>
      </c>
      <c r="D5" s="1" t="s">
        <v>6</v>
      </c>
      <c r="E5" s="1" t="s">
        <v>7</v>
      </c>
      <c r="F5" s="1" t="s">
        <v>0</v>
      </c>
      <c r="G5" s="1" t="s">
        <v>14</v>
      </c>
      <c r="H5" s="1" t="s">
        <v>15</v>
      </c>
      <c r="I5" s="1" t="s">
        <v>18</v>
      </c>
      <c r="J5" s="1" t="s">
        <v>19</v>
      </c>
      <c r="K5" s="1" t="s">
        <v>22</v>
      </c>
      <c r="L5" s="1" t="s">
        <v>45</v>
      </c>
      <c r="M5" s="1" t="s">
        <v>16</v>
      </c>
      <c r="N5" s="1" t="s">
        <v>3</v>
      </c>
      <c r="O5" s="59"/>
      <c r="P5" s="59"/>
    </row>
    <row r="6" spans="2:16">
      <c r="B6" s="11">
        <v>0.1</v>
      </c>
      <c r="C6" s="3" t="s">
        <v>43</v>
      </c>
      <c r="D6" s="47">
        <v>5.8</v>
      </c>
      <c r="E6" s="41">
        <v>4.4540000000000006</v>
      </c>
      <c r="F6" s="40"/>
      <c r="G6" s="41">
        <v>4.9000000000000004</v>
      </c>
      <c r="H6" s="41">
        <v>4.575661375661376</v>
      </c>
      <c r="I6" s="40"/>
      <c r="J6" s="41">
        <v>5.3</v>
      </c>
      <c r="K6" s="41">
        <v>6</v>
      </c>
      <c r="L6" s="55">
        <v>4.4000000000000004</v>
      </c>
      <c r="M6" s="41">
        <f>AVERAGE(C6:L6)</f>
        <v>5.0613801965230545</v>
      </c>
      <c r="N6" s="42">
        <f>MAX(C6:K6)-MIN(C6:K6)</f>
        <v>1.5459999999999994</v>
      </c>
      <c r="O6" s="42">
        <v>0.5</v>
      </c>
      <c r="P6" s="42">
        <f>M6+O6</f>
        <v>5.5613801965230545</v>
      </c>
    </row>
    <row r="7" spans="2:16">
      <c r="B7" s="11">
        <v>0.15</v>
      </c>
      <c r="C7" s="3" t="s">
        <v>43</v>
      </c>
      <c r="D7" s="47">
        <v>9</v>
      </c>
      <c r="E7" s="41">
        <v>7.6810000000000009</v>
      </c>
      <c r="F7" s="40"/>
      <c r="G7" s="41">
        <v>7.9</v>
      </c>
      <c r="H7" s="41">
        <v>7.9904761904761923</v>
      </c>
      <c r="I7" s="40"/>
      <c r="J7" s="41">
        <v>8.6</v>
      </c>
      <c r="K7" s="41">
        <v>9.8000000000000007</v>
      </c>
      <c r="L7" s="55">
        <v>7.7</v>
      </c>
      <c r="M7" s="41">
        <f>AVERAGE(C7:L7)</f>
        <v>8.3816394557823148</v>
      </c>
      <c r="N7" s="42">
        <f t="shared" ref="N7:N13" si="0">MAX(C7:K7)-MIN(C7:K7)</f>
        <v>2.1189999999999998</v>
      </c>
      <c r="O7" s="42">
        <v>0.5</v>
      </c>
      <c r="P7" s="42">
        <f t="shared" ref="P7:P12" si="1">M7+O7</f>
        <v>8.8816394557823148</v>
      </c>
    </row>
    <row r="8" spans="2:16">
      <c r="B8" s="11">
        <v>0.2</v>
      </c>
      <c r="C8" s="3" t="s">
        <v>43</v>
      </c>
      <c r="D8" s="47">
        <v>11.8</v>
      </c>
      <c r="E8" s="41">
        <v>10.423333333333332</v>
      </c>
      <c r="F8" s="40"/>
      <c r="G8" s="41">
        <v>10.5</v>
      </c>
      <c r="H8" s="41">
        <v>11.21904761904762</v>
      </c>
      <c r="I8" s="40"/>
      <c r="J8" s="41">
        <v>12</v>
      </c>
      <c r="K8" s="41">
        <v>13</v>
      </c>
      <c r="L8" s="55">
        <v>10.6</v>
      </c>
      <c r="M8" s="41">
        <f t="shared" ref="M8:M13" si="2">AVERAGE(C8:L8)</f>
        <v>11.363197278911562</v>
      </c>
      <c r="N8" s="42">
        <f t="shared" si="0"/>
        <v>2.576666666666668</v>
      </c>
      <c r="O8" s="42">
        <v>0.8</v>
      </c>
      <c r="P8" s="42">
        <f t="shared" si="1"/>
        <v>12.163197278911563</v>
      </c>
    </row>
    <row r="9" spans="2:16">
      <c r="B9" s="11">
        <v>0.25</v>
      </c>
      <c r="C9" s="3" t="s">
        <v>43</v>
      </c>
      <c r="D9" s="47">
        <v>14.2</v>
      </c>
      <c r="E9" s="41">
        <v>12.988888888888891</v>
      </c>
      <c r="F9" s="40"/>
      <c r="G9" s="41">
        <v>12.9</v>
      </c>
      <c r="H9" s="41">
        <v>13.514657980456029</v>
      </c>
      <c r="I9" s="40"/>
      <c r="J9" s="41">
        <v>14.8</v>
      </c>
      <c r="K9" s="41">
        <v>15.8</v>
      </c>
      <c r="L9" s="55">
        <v>13.3</v>
      </c>
      <c r="M9" s="41">
        <f t="shared" si="2"/>
        <v>13.929078124192131</v>
      </c>
      <c r="N9" s="42">
        <f t="shared" si="0"/>
        <v>2.9000000000000004</v>
      </c>
      <c r="O9" s="42">
        <v>0.8</v>
      </c>
      <c r="P9" s="42">
        <f t="shared" si="1"/>
        <v>14.729078124192132</v>
      </c>
    </row>
    <row r="10" spans="2:16">
      <c r="B10" s="11">
        <v>0.3</v>
      </c>
      <c r="C10" s="3" t="s">
        <v>43</v>
      </c>
      <c r="D10" s="47">
        <v>16.5</v>
      </c>
      <c r="E10" s="41">
        <v>15.284137931034484</v>
      </c>
      <c r="F10" s="40"/>
      <c r="G10" s="41">
        <v>15</v>
      </c>
      <c r="H10" s="41">
        <v>15.490690690690689</v>
      </c>
      <c r="I10" s="40"/>
      <c r="J10" s="41">
        <v>17.399999999999999</v>
      </c>
      <c r="K10" s="41">
        <v>17.899999999999999</v>
      </c>
      <c r="L10" s="55">
        <v>15.6</v>
      </c>
      <c r="M10" s="41">
        <f t="shared" si="2"/>
        <v>16.167832660246454</v>
      </c>
      <c r="N10" s="42">
        <f t="shared" si="0"/>
        <v>2.8999999999999986</v>
      </c>
      <c r="O10" s="42">
        <v>0.8</v>
      </c>
      <c r="P10" s="42">
        <f t="shared" si="1"/>
        <v>16.967832660246454</v>
      </c>
    </row>
    <row r="11" spans="2:16">
      <c r="B11" s="11">
        <v>0.35</v>
      </c>
      <c r="C11" s="3" t="s">
        <v>43</v>
      </c>
      <c r="D11" s="47">
        <v>18.600000000000001</v>
      </c>
      <c r="E11" s="41">
        <v>17.412258064516131</v>
      </c>
      <c r="F11" s="40"/>
      <c r="G11" s="41">
        <v>17.100000000000001</v>
      </c>
      <c r="H11" s="41">
        <v>17.560000000000002</v>
      </c>
      <c r="I11" s="40"/>
      <c r="J11" s="41">
        <v>19.600000000000001</v>
      </c>
      <c r="K11" s="41">
        <v>19.399999999999999</v>
      </c>
      <c r="L11" s="55">
        <v>17.600000000000001</v>
      </c>
      <c r="M11" s="41">
        <f t="shared" si="2"/>
        <v>18.181751152073733</v>
      </c>
      <c r="N11" s="42">
        <f t="shared" si="0"/>
        <v>2.5</v>
      </c>
      <c r="O11" s="42">
        <v>0.8</v>
      </c>
      <c r="P11" s="42">
        <f t="shared" si="1"/>
        <v>18.981751152073734</v>
      </c>
    </row>
    <row r="12" spans="2:16">
      <c r="B12" s="11">
        <v>0.4</v>
      </c>
      <c r="C12" s="3" t="s">
        <v>43</v>
      </c>
      <c r="D12" s="47">
        <v>20.6</v>
      </c>
      <c r="E12" s="41">
        <v>19.251891891891894</v>
      </c>
      <c r="F12" s="40"/>
      <c r="G12" s="41">
        <v>19.100000000000001</v>
      </c>
      <c r="H12" s="41">
        <v>19.676065573770494</v>
      </c>
      <c r="I12" s="40"/>
      <c r="J12" s="41">
        <v>21.4</v>
      </c>
      <c r="K12" s="41">
        <v>21.6</v>
      </c>
      <c r="L12" s="55">
        <v>19.8</v>
      </c>
      <c r="M12" s="41">
        <f t="shared" si="2"/>
        <v>20.203993923666054</v>
      </c>
      <c r="N12" s="42">
        <f t="shared" si="0"/>
        <v>2.5</v>
      </c>
      <c r="O12" s="42">
        <v>0.8</v>
      </c>
      <c r="P12" s="42">
        <f t="shared" si="1"/>
        <v>21.003993923666055</v>
      </c>
    </row>
    <row r="13" spans="2:16">
      <c r="B13" s="11">
        <v>0.45</v>
      </c>
      <c r="C13" s="3" t="s">
        <v>43</v>
      </c>
      <c r="D13" s="40" t="s">
        <v>43</v>
      </c>
      <c r="E13" s="41">
        <v>21.271034482758623</v>
      </c>
      <c r="F13" s="40"/>
      <c r="G13" s="41">
        <v>21.4</v>
      </c>
      <c r="H13" s="41">
        <v>21.535393258426964</v>
      </c>
      <c r="I13" s="40" t="s">
        <v>43</v>
      </c>
      <c r="J13" s="40" t="s">
        <v>43</v>
      </c>
      <c r="K13" s="41"/>
      <c r="L13" s="41"/>
      <c r="M13" s="41">
        <f t="shared" si="2"/>
        <v>21.402142580395196</v>
      </c>
      <c r="N13" s="42">
        <f t="shared" si="0"/>
        <v>0.26435877566834165</v>
      </c>
      <c r="O13" s="42"/>
      <c r="P13" s="42"/>
    </row>
    <row r="15" spans="2:16">
      <c r="B15" t="s">
        <v>26</v>
      </c>
      <c r="D15" t="s">
        <v>41</v>
      </c>
    </row>
    <row r="16" spans="2:16">
      <c r="B16" s="1"/>
      <c r="C16" s="56" t="s">
        <v>10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8"/>
      <c r="O16" s="59" t="s">
        <v>46</v>
      </c>
      <c r="P16" s="59" t="s">
        <v>47</v>
      </c>
    </row>
    <row r="17" spans="2:16">
      <c r="B17" s="1" t="s">
        <v>8</v>
      </c>
      <c r="C17" s="1" t="s">
        <v>44</v>
      </c>
      <c r="D17" s="1" t="s">
        <v>6</v>
      </c>
      <c r="E17" s="1" t="s">
        <v>7</v>
      </c>
      <c r="F17" s="1" t="s">
        <v>0</v>
      </c>
      <c r="G17" s="1" t="s">
        <v>14</v>
      </c>
      <c r="H17" s="1" t="s">
        <v>15</v>
      </c>
      <c r="I17" s="1" t="s">
        <v>18</v>
      </c>
      <c r="J17" s="1" t="s">
        <v>19</v>
      </c>
      <c r="K17" s="1" t="s">
        <v>22</v>
      </c>
      <c r="L17" s="1" t="s">
        <v>45</v>
      </c>
      <c r="M17" s="1" t="s">
        <v>16</v>
      </c>
      <c r="N17" s="1" t="s">
        <v>3</v>
      </c>
      <c r="O17" s="59"/>
      <c r="P17" s="59"/>
    </row>
    <row r="18" spans="2:16">
      <c r="B18" s="11">
        <v>0.1</v>
      </c>
      <c r="C18" s="3" t="s">
        <v>43</v>
      </c>
      <c r="D18" s="47">
        <v>2.7</v>
      </c>
      <c r="E18" s="40" t="s">
        <v>43</v>
      </c>
      <c r="F18" s="40"/>
      <c r="G18" s="41">
        <v>2.2999999999999998</v>
      </c>
      <c r="H18" s="41">
        <v>2.5498127340823999</v>
      </c>
      <c r="I18" s="40"/>
      <c r="J18" s="41">
        <v>2.2000000000000002</v>
      </c>
      <c r="K18" s="41">
        <v>3</v>
      </c>
      <c r="L18" s="41">
        <v>2.1</v>
      </c>
      <c r="M18" s="41">
        <f>AVERAGE(C18:L18)</f>
        <v>2.4749687890137335</v>
      </c>
      <c r="N18" s="42">
        <f>MAX(C18:K18)-MIN(C18:K18)</f>
        <v>0.79999999999999982</v>
      </c>
      <c r="O18" s="42">
        <v>0.5</v>
      </c>
      <c r="P18" s="42">
        <f>M18+O18</f>
        <v>2.9749687890137335</v>
      </c>
    </row>
    <row r="19" spans="2:16">
      <c r="B19" s="11">
        <v>0.15</v>
      </c>
      <c r="C19" s="3" t="s">
        <v>43</v>
      </c>
      <c r="D19" s="47">
        <v>6</v>
      </c>
      <c r="E19" s="41">
        <v>4.2721428571428577</v>
      </c>
      <c r="F19" s="40"/>
      <c r="G19" s="41">
        <v>5.0999999999999996</v>
      </c>
      <c r="H19" s="41">
        <v>4.7777108433734945</v>
      </c>
      <c r="I19" s="40"/>
      <c r="J19" s="41">
        <v>5.3</v>
      </c>
      <c r="K19" s="41">
        <v>5.6</v>
      </c>
      <c r="L19" s="41">
        <v>4.9000000000000004</v>
      </c>
      <c r="M19" s="41">
        <f t="shared" ref="M19:M29" si="3">AVERAGE(C19:L19)</f>
        <v>5.1356933857880502</v>
      </c>
      <c r="N19" s="42">
        <f t="shared" ref="N19:N29" si="4">MAX(C19:K19)-MIN(C19:K19)</f>
        <v>1.7278571428571423</v>
      </c>
      <c r="O19" s="42">
        <v>0.5</v>
      </c>
      <c r="P19" s="42">
        <f t="shared" ref="P19:P28" si="5">M19+O19</f>
        <v>5.6356933857880502</v>
      </c>
    </row>
    <row r="20" spans="2:16">
      <c r="B20" s="11">
        <v>0.2</v>
      </c>
      <c r="C20" s="3" t="s">
        <v>43</v>
      </c>
      <c r="D20" s="47">
        <v>8.1</v>
      </c>
      <c r="E20" s="41">
        <v>6.4617142857142866</v>
      </c>
      <c r="F20" s="40"/>
      <c r="G20" s="41">
        <v>7</v>
      </c>
      <c r="H20" s="41">
        <v>6.6127877237851669</v>
      </c>
      <c r="I20" s="40"/>
      <c r="J20" s="41">
        <v>7.5</v>
      </c>
      <c r="K20" s="41">
        <v>7.7</v>
      </c>
      <c r="L20" s="41">
        <v>7</v>
      </c>
      <c r="M20" s="41">
        <f t="shared" si="3"/>
        <v>7.1963574299284945</v>
      </c>
      <c r="N20" s="42">
        <f t="shared" si="4"/>
        <v>1.638285714285713</v>
      </c>
      <c r="O20" s="42">
        <v>0.5</v>
      </c>
      <c r="P20" s="42">
        <f t="shared" si="5"/>
        <v>7.6963574299284945</v>
      </c>
    </row>
    <row r="21" spans="2:16">
      <c r="B21" s="11">
        <v>0.25</v>
      </c>
      <c r="C21" s="3" t="s">
        <v>43</v>
      </c>
      <c r="D21" s="47">
        <v>9.6999999999999993</v>
      </c>
      <c r="E21" s="41">
        <v>8.2815789473684216</v>
      </c>
      <c r="F21" s="40"/>
      <c r="G21" s="41">
        <v>8.5</v>
      </c>
      <c r="H21" s="41">
        <v>8.2761394101876693</v>
      </c>
      <c r="I21" s="40"/>
      <c r="J21" s="41">
        <v>9.5</v>
      </c>
      <c r="K21" s="41">
        <v>9.3000000000000007</v>
      </c>
      <c r="L21" s="41">
        <v>8.8000000000000007</v>
      </c>
      <c r="M21" s="41">
        <f t="shared" si="3"/>
        <v>8.9082454796508692</v>
      </c>
      <c r="N21" s="42">
        <f t="shared" si="4"/>
        <v>1.42386058981233</v>
      </c>
      <c r="O21" s="42">
        <v>0.5</v>
      </c>
      <c r="P21" s="42">
        <f t="shared" si="5"/>
        <v>9.4082454796508692</v>
      </c>
    </row>
    <row r="22" spans="2:16">
      <c r="B22" s="11">
        <v>0.3</v>
      </c>
      <c r="C22" s="3" t="s">
        <v>43</v>
      </c>
      <c r="D22" s="47">
        <v>11.3</v>
      </c>
      <c r="E22" s="41">
        <v>9.98</v>
      </c>
      <c r="F22" s="40"/>
      <c r="G22" s="41">
        <v>10</v>
      </c>
      <c r="H22" s="41">
        <v>10.006417112299467</v>
      </c>
      <c r="I22" s="40"/>
      <c r="J22" s="41">
        <v>11.1</v>
      </c>
      <c r="K22" s="41">
        <v>11.2</v>
      </c>
      <c r="L22" s="41">
        <v>10.5</v>
      </c>
      <c r="M22" s="41">
        <f t="shared" si="3"/>
        <v>10.583773873185638</v>
      </c>
      <c r="N22" s="42">
        <f t="shared" si="4"/>
        <v>1.3200000000000003</v>
      </c>
      <c r="O22" s="42">
        <v>0.5</v>
      </c>
      <c r="P22" s="42">
        <f t="shared" si="5"/>
        <v>11.083773873185638</v>
      </c>
    </row>
    <row r="23" spans="2:16">
      <c r="B23" s="11">
        <v>0.35</v>
      </c>
      <c r="C23" s="3" t="s">
        <v>43</v>
      </c>
      <c r="D23" s="47">
        <v>12.9</v>
      </c>
      <c r="E23" s="41">
        <v>11.723783783783785</v>
      </c>
      <c r="F23" s="40"/>
      <c r="G23" s="41">
        <v>11.7</v>
      </c>
      <c r="H23" s="41">
        <v>11.732085561497328</v>
      </c>
      <c r="I23" s="40"/>
      <c r="J23" s="41">
        <v>12.6</v>
      </c>
      <c r="K23" s="41">
        <v>12.8</v>
      </c>
      <c r="L23" s="41">
        <v>12.3</v>
      </c>
      <c r="M23" s="41">
        <f t="shared" si="3"/>
        <v>12.250838477897302</v>
      </c>
      <c r="N23" s="42">
        <f t="shared" si="4"/>
        <v>1.2000000000000011</v>
      </c>
      <c r="O23" s="42">
        <v>0.5</v>
      </c>
      <c r="P23" s="42">
        <f t="shared" si="5"/>
        <v>12.750838477897302</v>
      </c>
    </row>
    <row r="24" spans="2:16">
      <c r="B24" s="11">
        <v>0.4</v>
      </c>
      <c r="C24" s="3" t="s">
        <v>43</v>
      </c>
      <c r="D24" s="47">
        <v>14.5</v>
      </c>
      <c r="E24" s="41">
        <v>13.324878048780489</v>
      </c>
      <c r="F24" s="40"/>
      <c r="G24" s="41">
        <v>13.3</v>
      </c>
      <c r="H24" s="41">
        <v>13.219686800894857</v>
      </c>
      <c r="I24" s="40"/>
      <c r="J24" s="41">
        <v>14.2</v>
      </c>
      <c r="K24" s="41">
        <v>14.2</v>
      </c>
      <c r="L24" s="41">
        <v>14</v>
      </c>
      <c r="M24" s="41">
        <f t="shared" si="3"/>
        <v>13.820652121382192</v>
      </c>
      <c r="N24" s="42">
        <f t="shared" si="4"/>
        <v>1.2803131991051426</v>
      </c>
      <c r="O24" s="42">
        <v>0.8</v>
      </c>
      <c r="P24" s="42">
        <f t="shared" si="5"/>
        <v>14.620652121382193</v>
      </c>
    </row>
    <row r="25" spans="2:16">
      <c r="B25" s="11">
        <v>0.45</v>
      </c>
      <c r="C25" s="3" t="s">
        <v>43</v>
      </c>
      <c r="D25" s="47">
        <v>16</v>
      </c>
      <c r="E25" s="41">
        <v>14.877619047619049</v>
      </c>
      <c r="F25" s="40"/>
      <c r="G25" s="41">
        <v>14.9</v>
      </c>
      <c r="H25" s="41">
        <v>14.662053571428574</v>
      </c>
      <c r="I25" s="40"/>
      <c r="J25" s="41">
        <v>16.5</v>
      </c>
      <c r="K25" s="41">
        <v>15.4</v>
      </c>
      <c r="L25" s="41">
        <v>15.3</v>
      </c>
      <c r="M25" s="41">
        <f t="shared" si="3"/>
        <v>15.377096088435376</v>
      </c>
      <c r="N25" s="42">
        <f t="shared" si="4"/>
        <v>1.837946428571426</v>
      </c>
      <c r="O25" s="42">
        <v>0.8</v>
      </c>
      <c r="P25" s="42">
        <f t="shared" si="5"/>
        <v>16.177096088435377</v>
      </c>
    </row>
    <row r="26" spans="2:16">
      <c r="B26" s="11">
        <v>0.5</v>
      </c>
      <c r="C26" s="3" t="s">
        <v>43</v>
      </c>
      <c r="D26" s="47">
        <v>17.399999999999999</v>
      </c>
      <c r="E26" s="41">
        <v>16.435000000000002</v>
      </c>
      <c r="F26" s="40"/>
      <c r="G26" s="41">
        <v>16.399999999999999</v>
      </c>
      <c r="H26" s="41">
        <v>16.110311750599521</v>
      </c>
      <c r="I26" s="40"/>
      <c r="J26" s="41">
        <v>17.8</v>
      </c>
      <c r="K26" s="41">
        <v>16.600000000000001</v>
      </c>
      <c r="L26" s="41">
        <v>18.3</v>
      </c>
      <c r="M26" s="41">
        <f t="shared" si="3"/>
        <v>17.006473107228501</v>
      </c>
      <c r="N26" s="42">
        <f t="shared" si="4"/>
        <v>1.6896882494004792</v>
      </c>
      <c r="O26" s="42">
        <v>0.8</v>
      </c>
      <c r="P26" s="42">
        <f t="shared" si="5"/>
        <v>17.806473107228502</v>
      </c>
    </row>
    <row r="27" spans="2:16">
      <c r="B27" s="11">
        <v>0.55000000000000004</v>
      </c>
      <c r="C27" s="3" t="s">
        <v>43</v>
      </c>
      <c r="D27" s="47">
        <v>18.7</v>
      </c>
      <c r="E27" s="41">
        <v>18.043111111111116</v>
      </c>
      <c r="F27" s="40"/>
      <c r="G27" s="41">
        <v>17.7</v>
      </c>
      <c r="H27" s="41">
        <v>17.658033573141491</v>
      </c>
      <c r="I27" s="40"/>
      <c r="J27" s="41">
        <v>19.2</v>
      </c>
      <c r="K27" s="41">
        <v>17.7</v>
      </c>
      <c r="L27" s="41">
        <v>19</v>
      </c>
      <c r="M27" s="41">
        <f t="shared" si="3"/>
        <v>18.285877812036087</v>
      </c>
      <c r="N27" s="42">
        <f t="shared" si="4"/>
        <v>1.541966426858508</v>
      </c>
      <c r="O27" s="42">
        <v>0.8</v>
      </c>
      <c r="P27" s="42">
        <f t="shared" si="5"/>
        <v>19.085877812036088</v>
      </c>
    </row>
    <row r="28" spans="2:16">
      <c r="B28" s="11">
        <v>0.6</v>
      </c>
      <c r="C28" s="3" t="s">
        <v>43</v>
      </c>
      <c r="D28" s="47">
        <v>19.899999999999999</v>
      </c>
      <c r="E28" s="41">
        <v>19.477333333333338</v>
      </c>
      <c r="F28" s="40"/>
      <c r="G28" s="41">
        <v>19</v>
      </c>
      <c r="H28" s="41">
        <v>19.083620689655174</v>
      </c>
      <c r="I28" s="40" t="s">
        <v>43</v>
      </c>
      <c r="J28" s="41">
        <v>20.9</v>
      </c>
      <c r="K28" s="41">
        <v>18.8</v>
      </c>
      <c r="L28" s="41">
        <v>19.8</v>
      </c>
      <c r="M28" s="41">
        <f t="shared" si="3"/>
        <v>19.565850574712645</v>
      </c>
      <c r="N28" s="42">
        <f t="shared" si="4"/>
        <v>2.0999999999999979</v>
      </c>
      <c r="O28" s="42">
        <v>0.8</v>
      </c>
      <c r="P28" s="42">
        <f t="shared" si="5"/>
        <v>20.365850574712645</v>
      </c>
    </row>
    <row r="29" spans="2:16">
      <c r="B29" s="11">
        <v>0.65</v>
      </c>
      <c r="C29" s="3" t="s">
        <v>43</v>
      </c>
      <c r="D29" s="47">
        <v>21.4</v>
      </c>
      <c r="E29" s="41">
        <v>20.71964912280702</v>
      </c>
      <c r="F29" s="40" t="s">
        <v>43</v>
      </c>
      <c r="G29" s="41">
        <v>20.7</v>
      </c>
      <c r="H29" s="41">
        <v>20.427572815533985</v>
      </c>
      <c r="I29" s="40" t="s">
        <v>43</v>
      </c>
      <c r="J29" s="40" t="s">
        <v>43</v>
      </c>
      <c r="K29" s="41">
        <v>19.899999999999999</v>
      </c>
      <c r="L29" s="41">
        <v>20.8</v>
      </c>
      <c r="M29" s="41">
        <f t="shared" si="3"/>
        <v>20.657870323056834</v>
      </c>
      <c r="N29" s="42">
        <f t="shared" si="4"/>
        <v>1.5</v>
      </c>
    </row>
    <row r="31" spans="2:16">
      <c r="B31" t="s">
        <v>27</v>
      </c>
      <c r="D31" t="s">
        <v>41</v>
      </c>
    </row>
    <row r="32" spans="2:16">
      <c r="B32" s="1"/>
      <c r="C32" s="56" t="s">
        <v>10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8"/>
      <c r="O32" s="59" t="s">
        <v>46</v>
      </c>
      <c r="P32" s="59" t="s">
        <v>47</v>
      </c>
    </row>
    <row r="33" spans="2:16">
      <c r="B33" s="1" t="s">
        <v>8</v>
      </c>
      <c r="C33" s="1" t="s">
        <v>44</v>
      </c>
      <c r="D33" s="1" t="s">
        <v>6</v>
      </c>
      <c r="E33" s="1" t="s">
        <v>7</v>
      </c>
      <c r="F33" s="1" t="s">
        <v>0</v>
      </c>
      <c r="G33" s="1" t="s">
        <v>14</v>
      </c>
      <c r="H33" s="1" t="s">
        <v>15</v>
      </c>
      <c r="I33" s="1" t="s">
        <v>18</v>
      </c>
      <c r="J33" s="1" t="s">
        <v>19</v>
      </c>
      <c r="K33" s="1" t="s">
        <v>22</v>
      </c>
      <c r="L33" s="1" t="s">
        <v>45</v>
      </c>
      <c r="M33" s="44" t="s">
        <v>16</v>
      </c>
      <c r="N33" s="44" t="s">
        <v>3</v>
      </c>
      <c r="O33" s="59"/>
      <c r="P33" s="59"/>
    </row>
    <row r="34" spans="2:16">
      <c r="B34" s="11">
        <v>0.1</v>
      </c>
      <c r="C34" s="40" t="s">
        <v>43</v>
      </c>
      <c r="D34" s="47">
        <v>6.1</v>
      </c>
      <c r="E34" s="41">
        <v>5.2653571428571437</v>
      </c>
      <c r="F34" s="40"/>
      <c r="G34" s="3">
        <v>5.9</v>
      </c>
      <c r="H34" s="41">
        <v>4.9225375626043411</v>
      </c>
      <c r="I34" s="40"/>
      <c r="J34" s="41">
        <v>5.5</v>
      </c>
      <c r="K34" s="45">
        <v>6.9</v>
      </c>
      <c r="L34" s="45">
        <v>4.8</v>
      </c>
      <c r="M34" s="3">
        <f>AVERAGE(C34:L34)</f>
        <v>5.6268421007802107</v>
      </c>
      <c r="N34" s="43">
        <f>MAX(C34:K34)-MIN(C34:K34)</f>
        <v>1.9774624373956593</v>
      </c>
      <c r="O34" s="42">
        <v>0.5</v>
      </c>
      <c r="P34" s="42">
        <f>M34+O34</f>
        <v>6.1268421007802107</v>
      </c>
    </row>
    <row r="35" spans="2:16">
      <c r="B35" s="11">
        <v>0.15</v>
      </c>
      <c r="C35" s="40" t="s">
        <v>43</v>
      </c>
      <c r="D35" s="47">
        <v>9.3000000000000007</v>
      </c>
      <c r="E35" s="41">
        <v>8.5549275362318848</v>
      </c>
      <c r="F35" s="40"/>
      <c r="G35" s="3">
        <v>8.9</v>
      </c>
      <c r="H35" s="41">
        <v>9.0678048780487792</v>
      </c>
      <c r="I35" s="40"/>
      <c r="J35" s="41">
        <v>8.9</v>
      </c>
      <c r="K35" s="45">
        <v>10.4</v>
      </c>
      <c r="L35" s="45">
        <v>8.1</v>
      </c>
      <c r="M35" s="3">
        <f t="shared" ref="M35:M40" si="6">AVERAGE(C35:L35)</f>
        <v>9.0318189163258094</v>
      </c>
      <c r="N35" s="43">
        <f t="shared" ref="N35:N40" si="7">MAX(C35:K35)-MIN(C35:K35)</f>
        <v>1.8450724637681155</v>
      </c>
      <c r="O35" s="42">
        <v>0.5</v>
      </c>
      <c r="P35" s="42">
        <f t="shared" ref="P35:P40" si="8">M35+O35</f>
        <v>9.5318189163258094</v>
      </c>
    </row>
    <row r="36" spans="2:16">
      <c r="B36" s="11">
        <v>0.2</v>
      </c>
      <c r="C36" s="40" t="s">
        <v>43</v>
      </c>
      <c r="D36" s="47">
        <v>12.2</v>
      </c>
      <c r="E36" s="41">
        <v>11.475616438356166</v>
      </c>
      <c r="F36" s="40"/>
      <c r="G36" s="3">
        <v>11.5</v>
      </c>
      <c r="H36" s="41">
        <v>12.133066933066933</v>
      </c>
      <c r="I36" s="40"/>
      <c r="J36" s="41">
        <v>12.6</v>
      </c>
      <c r="K36" s="45">
        <v>13.5</v>
      </c>
      <c r="L36" s="45">
        <v>11.6</v>
      </c>
      <c r="M36" s="3">
        <f t="shared" si="6"/>
        <v>12.144097624489016</v>
      </c>
      <c r="N36" s="43">
        <f t="shared" si="7"/>
        <v>2.0243835616438339</v>
      </c>
      <c r="O36" s="42">
        <v>0.8</v>
      </c>
      <c r="P36" s="42">
        <f t="shared" si="8"/>
        <v>12.944097624489016</v>
      </c>
    </row>
    <row r="37" spans="2:16">
      <c r="B37" s="11">
        <v>0.25</v>
      </c>
      <c r="C37" s="40" t="s">
        <v>43</v>
      </c>
      <c r="D37" s="47">
        <v>14.7</v>
      </c>
      <c r="E37" s="41">
        <v>14.546323529411765</v>
      </c>
      <c r="F37" s="40"/>
      <c r="G37" s="3">
        <v>14.1</v>
      </c>
      <c r="H37" s="41">
        <v>14.201076320939336</v>
      </c>
      <c r="I37" s="40"/>
      <c r="J37" s="41">
        <v>15.3</v>
      </c>
      <c r="K37" s="45">
        <v>16.7</v>
      </c>
      <c r="L37" s="45">
        <v>14</v>
      </c>
      <c r="M37" s="3">
        <f t="shared" si="6"/>
        <v>14.792485692907301</v>
      </c>
      <c r="N37" s="43">
        <f t="shared" si="7"/>
        <v>2.5999999999999996</v>
      </c>
      <c r="O37" s="42">
        <v>0.8</v>
      </c>
      <c r="P37" s="42">
        <f t="shared" si="8"/>
        <v>15.592485692907301</v>
      </c>
    </row>
    <row r="38" spans="2:16">
      <c r="B38" s="11">
        <v>0.3</v>
      </c>
      <c r="C38" s="40" t="s">
        <v>43</v>
      </c>
      <c r="D38" s="47">
        <v>17</v>
      </c>
      <c r="E38" s="41">
        <v>16.996146788990824</v>
      </c>
      <c r="F38" s="40"/>
      <c r="G38" s="3">
        <v>16.3</v>
      </c>
      <c r="H38" s="41">
        <v>16.25997794928335</v>
      </c>
      <c r="I38" s="40"/>
      <c r="J38" s="41">
        <v>17.3</v>
      </c>
      <c r="K38" s="45">
        <v>18.899999999999999</v>
      </c>
      <c r="L38" s="45">
        <v>18.600000000000001</v>
      </c>
      <c r="M38" s="3">
        <f t="shared" si="6"/>
        <v>17.336589248324881</v>
      </c>
      <c r="N38" s="43">
        <f t="shared" si="7"/>
        <v>2.6400220507166487</v>
      </c>
      <c r="O38" s="42">
        <v>0.8</v>
      </c>
      <c r="P38" s="42">
        <f t="shared" si="8"/>
        <v>18.136589248324881</v>
      </c>
    </row>
    <row r="39" spans="2:16">
      <c r="B39" s="11">
        <v>0.35</v>
      </c>
      <c r="C39" s="40" t="s">
        <v>43</v>
      </c>
      <c r="D39" s="47">
        <v>19.2</v>
      </c>
      <c r="E39" s="41">
        <v>18.875089285714282</v>
      </c>
      <c r="F39" s="40"/>
      <c r="G39" s="3">
        <v>18.600000000000001</v>
      </c>
      <c r="H39" s="41">
        <v>18.59059523809524</v>
      </c>
      <c r="I39" s="40"/>
      <c r="J39" s="41">
        <v>19.399999999999999</v>
      </c>
      <c r="K39" s="45">
        <v>20.6</v>
      </c>
      <c r="L39" s="45">
        <v>20.8</v>
      </c>
      <c r="M39" s="3">
        <f t="shared" si="6"/>
        <v>19.43795493197279</v>
      </c>
      <c r="N39" s="43">
        <f t="shared" si="7"/>
        <v>2.0094047619047615</v>
      </c>
      <c r="O39" s="42">
        <v>0.8</v>
      </c>
      <c r="P39" s="42">
        <f t="shared" si="8"/>
        <v>20.237954931972791</v>
      </c>
    </row>
    <row r="40" spans="2:16">
      <c r="B40" s="11">
        <v>0.4</v>
      </c>
      <c r="C40" s="40" t="s">
        <v>43</v>
      </c>
      <c r="D40" s="47">
        <v>21.3</v>
      </c>
      <c r="E40" s="41">
        <v>20.904888888888888</v>
      </c>
      <c r="F40" s="40"/>
      <c r="G40" s="3">
        <v>20.9</v>
      </c>
      <c r="H40" s="41">
        <v>20.93627760252366</v>
      </c>
      <c r="I40" s="40"/>
      <c r="J40" s="41">
        <v>21.6</v>
      </c>
      <c r="K40" s="45" t="s">
        <v>43</v>
      </c>
      <c r="L40" s="45"/>
      <c r="M40" s="3">
        <f t="shared" si="6"/>
        <v>21.12823329828251</v>
      </c>
      <c r="N40" s="43">
        <f t="shared" si="7"/>
        <v>0.70000000000000284</v>
      </c>
      <c r="O40" s="42">
        <v>0.8</v>
      </c>
      <c r="P40" s="42">
        <f t="shared" si="8"/>
        <v>21.92823329828251</v>
      </c>
    </row>
    <row r="41" spans="2:16">
      <c r="B41" s="11">
        <v>0.45</v>
      </c>
      <c r="C41" s="3" t="str">
        <f ca="1">IFERROR(FORECAST(#REF!*B41, OFFSET(#REF!,MATCH(#REF!*B41,#REF!,1),0,2,1),OFFSET(#REF!,MATCH(#REF!*B41,#REF!,1),0,2,1)),"")</f>
        <v/>
      </c>
      <c r="D41" s="3" t="str">
        <f ca="1">IFERROR(FORECAST(#REF!*$B41, OFFSET(#REF!,MATCH(#REF!*$B41,#REF!,1),0,2,1),OFFSET(#REF!,MATCH(#REF!*$B41,#REF!,1),0,2,1)),"")</f>
        <v/>
      </c>
      <c r="E41" s="3" t="str">
        <f ca="1">IFERROR(FORECAST(#REF!*$B41, OFFSET(#REF!,MATCH(#REF!*$B41,#REF!,1),0,2,1),OFFSET(#REF!,MATCH(#REF!*$B41,#REF!,1),0,2,1)),"")</f>
        <v/>
      </c>
      <c r="F41" s="3" t="str">
        <f ca="1">IFERROR(FORECAST(#REF!*$B41, OFFSET(#REF!,MATCH(#REF!*$B41,#REF!,1),0,2,1),OFFSET(#REF!,MATCH(#REF!*$B41,#REF!,1),0,2,1)),"")</f>
        <v/>
      </c>
      <c r="G41" s="3" t="str">
        <f t="shared" ref="G34:G41" ca="1" si="9">IFERROR(FORECAST($C$20*$A41, OFFSET($A$2,MATCH($C$20*$A41,G$3:G$18,1),0,2,1),OFFSET(G$2,MATCH($C$20*$A41,G$3:G$18,1),0,2,1)),"")</f>
        <v/>
      </c>
      <c r="H41" s="3"/>
      <c r="I41" s="3" t="str">
        <f ca="1">IFERROR(FORECAST(#REF!*$B41, OFFSET(#REF!,MATCH(#REF!*$B41,#REF!,1),0,2,1),OFFSET(#REF!,MATCH(#REF!*$B41,#REF!,1),0,2,1)),"")</f>
        <v/>
      </c>
      <c r="J41" s="3" t="str">
        <f ca="1">IFERROR(FORECAST(#REF!*$B41, OFFSET(#REF!,MATCH(#REF!*$B41,#REF!,1),0,2,1),OFFSET(#REF!,MATCH(#REF!*$B41,#REF!,1),0,2,1)),"")</f>
        <v/>
      </c>
      <c r="K41" s="46"/>
      <c r="L41" s="46"/>
      <c r="M41" s="3"/>
      <c r="N41" s="43"/>
    </row>
    <row r="44" spans="2:16">
      <c r="B44" t="s">
        <v>29</v>
      </c>
      <c r="D44" t="s">
        <v>41</v>
      </c>
    </row>
    <row r="45" spans="2:16">
      <c r="B45" s="1"/>
      <c r="C45" s="56" t="s">
        <v>10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8"/>
      <c r="O45" s="59" t="s">
        <v>46</v>
      </c>
      <c r="P45" s="59" t="s">
        <v>47</v>
      </c>
    </row>
    <row r="46" spans="2:16">
      <c r="B46" s="1" t="s">
        <v>8</v>
      </c>
      <c r="C46" s="1" t="s">
        <v>44</v>
      </c>
      <c r="D46" s="1" t="s">
        <v>6</v>
      </c>
      <c r="E46" s="1" t="s">
        <v>7</v>
      </c>
      <c r="F46" s="1" t="s">
        <v>0</v>
      </c>
      <c r="G46" s="1" t="s">
        <v>14</v>
      </c>
      <c r="H46" s="1" t="s">
        <v>15</v>
      </c>
      <c r="I46" s="1" t="s">
        <v>18</v>
      </c>
      <c r="J46" s="1" t="s">
        <v>19</v>
      </c>
      <c r="K46" s="1" t="s">
        <v>22</v>
      </c>
      <c r="L46" s="1" t="s">
        <v>45</v>
      </c>
      <c r="M46" s="1" t="s">
        <v>16</v>
      </c>
      <c r="N46" s="1" t="s">
        <v>3</v>
      </c>
      <c r="O46" s="59"/>
      <c r="P46" s="59"/>
    </row>
    <row r="47" spans="2:16">
      <c r="B47" s="11">
        <v>0.1</v>
      </c>
      <c r="C47" s="3" t="s">
        <v>43</v>
      </c>
      <c r="D47" s="47">
        <v>2.9</v>
      </c>
      <c r="E47" s="40" t="s">
        <v>43</v>
      </c>
      <c r="F47" s="40"/>
      <c r="G47" s="41">
        <v>2.8</v>
      </c>
      <c r="H47" s="41">
        <v>2.8388059701492541</v>
      </c>
      <c r="I47" s="40"/>
      <c r="J47" s="40" t="s">
        <v>43</v>
      </c>
      <c r="K47" s="41">
        <v>3.5</v>
      </c>
      <c r="L47" s="41">
        <v>2.2000000000000002</v>
      </c>
      <c r="M47" s="3">
        <f>AVERAGE(C47:L47)</f>
        <v>2.8477611940298511</v>
      </c>
      <c r="N47" s="43">
        <f>MAX(C47:K47)-MIN(C47:K47)</f>
        <v>0.70000000000000018</v>
      </c>
      <c r="O47" s="42">
        <v>0.5</v>
      </c>
      <c r="P47" s="42">
        <f>M47+O47</f>
        <v>3.3477611940298511</v>
      </c>
    </row>
    <row r="48" spans="2:16">
      <c r="B48" s="11">
        <v>0.15</v>
      </c>
      <c r="C48" s="3" t="s">
        <v>43</v>
      </c>
      <c r="D48" s="47">
        <v>6.3</v>
      </c>
      <c r="E48" s="41">
        <v>4.2694285714285707</v>
      </c>
      <c r="F48" s="40"/>
      <c r="G48" s="41">
        <v>5.8</v>
      </c>
      <c r="H48" s="41">
        <v>5.031941747572815</v>
      </c>
      <c r="I48" s="40"/>
      <c r="J48" s="41">
        <v>5.4</v>
      </c>
      <c r="K48" s="41">
        <v>6.2</v>
      </c>
      <c r="L48" s="41">
        <v>4.9000000000000004</v>
      </c>
      <c r="M48" s="3">
        <f t="shared" ref="M48:M58" si="10">AVERAGE(C48:L48)</f>
        <v>5.4144814741430549</v>
      </c>
      <c r="N48" s="43">
        <f t="shared" ref="N48:N58" si="11">MAX(C48:K48)-MIN(C48:K48)</f>
        <v>2.0305714285714291</v>
      </c>
      <c r="O48" s="42">
        <v>0.5</v>
      </c>
      <c r="P48" s="42">
        <f t="shared" ref="P48:P58" si="12">M48+O48</f>
        <v>5.9144814741430549</v>
      </c>
    </row>
    <row r="49" spans="2:16">
      <c r="B49" s="11">
        <v>0.2</v>
      </c>
      <c r="C49" s="3" t="s">
        <v>43</v>
      </c>
      <c r="D49" s="47">
        <v>8.1</v>
      </c>
      <c r="E49" s="41">
        <v>6.2651546391752593</v>
      </c>
      <c r="F49" s="40"/>
      <c r="G49" s="41">
        <v>7.3</v>
      </c>
      <c r="H49" s="41">
        <v>6.9105663567202029</v>
      </c>
      <c r="I49" s="40"/>
      <c r="J49" s="41">
        <v>7.5</v>
      </c>
      <c r="K49" s="41">
        <v>8.5</v>
      </c>
      <c r="L49" s="41">
        <v>7</v>
      </c>
      <c r="M49" s="3">
        <f t="shared" si="10"/>
        <v>7.367960142270781</v>
      </c>
      <c r="N49" s="43">
        <f t="shared" si="11"/>
        <v>2.2348453608247407</v>
      </c>
      <c r="O49" s="42">
        <v>0.5</v>
      </c>
      <c r="P49" s="42">
        <f t="shared" si="12"/>
        <v>7.867960142270781</v>
      </c>
    </row>
    <row r="50" spans="2:16">
      <c r="B50" s="11">
        <v>0.25</v>
      </c>
      <c r="C50" s="3" t="s">
        <v>43</v>
      </c>
      <c r="D50" s="47">
        <v>9.8000000000000007</v>
      </c>
      <c r="E50" s="41">
        <v>8.3107142857142851</v>
      </c>
      <c r="F50" s="40"/>
      <c r="G50" s="41">
        <v>8.8000000000000007</v>
      </c>
      <c r="H50" s="41">
        <v>8.6685106382978727</v>
      </c>
      <c r="I50" s="40"/>
      <c r="J50" s="41">
        <v>9.4</v>
      </c>
      <c r="K50" s="41">
        <v>10.1</v>
      </c>
      <c r="L50" s="41">
        <v>8.9</v>
      </c>
      <c r="M50" s="3">
        <f t="shared" si="10"/>
        <v>9.1398892748588789</v>
      </c>
      <c r="N50" s="43">
        <f t="shared" si="11"/>
        <v>1.7892857142857146</v>
      </c>
      <c r="O50" s="42">
        <v>0.5</v>
      </c>
      <c r="P50" s="42">
        <f t="shared" si="12"/>
        <v>9.6398892748588789</v>
      </c>
    </row>
    <row r="51" spans="2:16">
      <c r="B51" s="11">
        <v>0.3</v>
      </c>
      <c r="C51" s="3" t="s">
        <v>43</v>
      </c>
      <c r="D51" s="47">
        <v>11.5</v>
      </c>
      <c r="E51" s="41">
        <v>9.9569841269841266</v>
      </c>
      <c r="F51" s="40"/>
      <c r="G51" s="41">
        <v>10.5</v>
      </c>
      <c r="H51" s="41">
        <v>10.429124579124579</v>
      </c>
      <c r="I51" s="40"/>
      <c r="J51" s="41">
        <v>11.2</v>
      </c>
      <c r="K51" s="41">
        <v>11.6</v>
      </c>
      <c r="L51" s="41">
        <v>10.8</v>
      </c>
      <c r="M51" s="3">
        <f t="shared" si="10"/>
        <v>10.855158386586956</v>
      </c>
      <c r="N51" s="43">
        <f t="shared" si="11"/>
        <v>1.643015873015873</v>
      </c>
      <c r="O51" s="42">
        <v>0.5</v>
      </c>
      <c r="P51" s="42">
        <f t="shared" si="12"/>
        <v>11.355158386586956</v>
      </c>
    </row>
    <row r="52" spans="2:16">
      <c r="B52" s="11">
        <v>0.35</v>
      </c>
      <c r="C52" s="3" t="s">
        <v>43</v>
      </c>
      <c r="D52" s="47">
        <v>13.1</v>
      </c>
      <c r="E52" s="41">
        <v>11.453309352517985</v>
      </c>
      <c r="F52" s="40"/>
      <c r="G52" s="41">
        <v>12.3</v>
      </c>
      <c r="H52" s="41">
        <v>12.157413010590014</v>
      </c>
      <c r="I52" s="40"/>
      <c r="J52" s="41">
        <v>12.8</v>
      </c>
      <c r="K52" s="41">
        <v>13</v>
      </c>
      <c r="L52" s="41">
        <v>12.5</v>
      </c>
      <c r="M52" s="3">
        <f t="shared" si="10"/>
        <v>12.472960337586857</v>
      </c>
      <c r="N52" s="43">
        <f t="shared" si="11"/>
        <v>1.6466906474820142</v>
      </c>
      <c r="O52" s="42">
        <v>0.8</v>
      </c>
      <c r="P52" s="42">
        <f t="shared" si="12"/>
        <v>13.272960337586857</v>
      </c>
    </row>
    <row r="53" spans="2:16">
      <c r="B53" s="11">
        <v>0.4</v>
      </c>
      <c r="C53" s="3" t="s">
        <v>43</v>
      </c>
      <c r="D53" s="47">
        <v>14.7</v>
      </c>
      <c r="E53" s="41">
        <v>12.938857142857144</v>
      </c>
      <c r="F53" s="40"/>
      <c r="G53" s="41">
        <v>13.7</v>
      </c>
      <c r="H53" s="41">
        <v>13.726475037821483</v>
      </c>
      <c r="I53" s="40"/>
      <c r="J53" s="41">
        <v>14.4</v>
      </c>
      <c r="K53" s="41">
        <v>14.6</v>
      </c>
      <c r="L53" s="41">
        <v>14</v>
      </c>
      <c r="M53" s="3">
        <f t="shared" si="10"/>
        <v>14.009333168668375</v>
      </c>
      <c r="N53" s="43">
        <f t="shared" si="11"/>
        <v>1.7611428571428558</v>
      </c>
      <c r="O53" s="42">
        <v>0.8</v>
      </c>
      <c r="P53" s="42">
        <f t="shared" si="12"/>
        <v>14.809333168668376</v>
      </c>
    </row>
    <row r="54" spans="2:16">
      <c r="B54" s="11">
        <v>0.45</v>
      </c>
      <c r="C54" s="3" t="s">
        <v>43</v>
      </c>
      <c r="D54" s="47">
        <v>16.100000000000001</v>
      </c>
      <c r="E54" s="41">
        <v>14.445984848484848</v>
      </c>
      <c r="F54" s="40"/>
      <c r="G54" s="41">
        <v>15.2</v>
      </c>
      <c r="H54" s="41">
        <v>15.229504666188083</v>
      </c>
      <c r="I54" s="40"/>
      <c r="J54" s="41">
        <v>16.100000000000001</v>
      </c>
      <c r="K54" s="41">
        <v>16.399999999999999</v>
      </c>
      <c r="L54" s="41">
        <v>15.6</v>
      </c>
      <c r="M54" s="3">
        <f t="shared" si="10"/>
        <v>15.58221278781042</v>
      </c>
      <c r="N54" s="43">
        <f t="shared" si="11"/>
        <v>1.9540151515151507</v>
      </c>
      <c r="O54" s="42">
        <v>0.8</v>
      </c>
      <c r="P54" s="42">
        <f t="shared" si="12"/>
        <v>16.38221278781042</v>
      </c>
    </row>
    <row r="55" spans="2:16">
      <c r="B55" s="11">
        <v>0.5</v>
      </c>
      <c r="C55" s="3" t="s">
        <v>43</v>
      </c>
      <c r="D55" s="47">
        <v>17.5</v>
      </c>
      <c r="E55" s="41">
        <v>16.01716417910448</v>
      </c>
      <c r="F55" s="40"/>
      <c r="G55" s="41">
        <v>17.100000000000001</v>
      </c>
      <c r="H55" s="41">
        <v>16.854095563139936</v>
      </c>
      <c r="I55" s="40"/>
      <c r="J55" s="41">
        <v>17.600000000000001</v>
      </c>
      <c r="K55" s="41">
        <v>17.7</v>
      </c>
      <c r="L55" s="41">
        <v>17</v>
      </c>
      <c r="M55" s="3">
        <f t="shared" si="10"/>
        <v>17.110179963177774</v>
      </c>
      <c r="N55" s="43">
        <f t="shared" si="11"/>
        <v>1.6828358208955194</v>
      </c>
      <c r="O55" s="42">
        <v>0.8</v>
      </c>
      <c r="P55" s="42">
        <f t="shared" si="12"/>
        <v>17.910179963177775</v>
      </c>
    </row>
    <row r="56" spans="2:16">
      <c r="B56" s="11">
        <v>0.55000000000000004</v>
      </c>
      <c r="C56" s="3" t="s">
        <v>43</v>
      </c>
      <c r="D56" s="47">
        <v>19.100000000000001</v>
      </c>
      <c r="E56" s="41">
        <v>17.565149253731349</v>
      </c>
      <c r="F56" s="40"/>
      <c r="G56" s="41">
        <v>18.899999999999999</v>
      </c>
      <c r="H56" s="41">
        <v>18.536537050623625</v>
      </c>
      <c r="I56" s="40"/>
      <c r="J56" s="41">
        <v>19.2</v>
      </c>
      <c r="K56" s="41">
        <v>18.899999999999999</v>
      </c>
      <c r="L56" s="41">
        <v>18.5</v>
      </c>
      <c r="M56" s="3">
        <f t="shared" si="10"/>
        <v>18.671669472050713</v>
      </c>
      <c r="N56" s="43">
        <f t="shared" si="11"/>
        <v>1.6348507462686506</v>
      </c>
      <c r="O56" s="42">
        <v>0.8</v>
      </c>
      <c r="P56" s="42">
        <f t="shared" si="12"/>
        <v>19.471669472050714</v>
      </c>
    </row>
    <row r="57" spans="2:16">
      <c r="B57" s="11">
        <v>0.6</v>
      </c>
      <c r="C57" s="3" t="s">
        <v>43</v>
      </c>
      <c r="D57" s="47">
        <v>20.7</v>
      </c>
      <c r="E57" s="41">
        <v>19.537731958762887</v>
      </c>
      <c r="F57" s="40"/>
      <c r="G57" s="41">
        <v>20.6</v>
      </c>
      <c r="H57" s="41">
        <v>20.04732461355529</v>
      </c>
      <c r="I57" s="40"/>
      <c r="J57" s="41">
        <v>20.7</v>
      </c>
      <c r="K57" s="41">
        <v>20.100000000000001</v>
      </c>
      <c r="L57" s="41"/>
      <c r="M57" s="3">
        <f t="shared" si="10"/>
        <v>20.28084276205303</v>
      </c>
      <c r="N57" s="43">
        <f t="shared" si="11"/>
        <v>1.1622680412371125</v>
      </c>
      <c r="O57" s="42">
        <v>0.8</v>
      </c>
      <c r="P57" s="42">
        <f t="shared" si="12"/>
        <v>21.080842762053031</v>
      </c>
    </row>
    <row r="58" spans="2:16">
      <c r="B58" s="11">
        <v>0.65</v>
      </c>
      <c r="C58" s="3" t="s">
        <v>43</v>
      </c>
      <c r="D58" s="47">
        <v>22.2</v>
      </c>
      <c r="E58" s="41">
        <v>21.083933333333334</v>
      </c>
      <c r="F58" s="40"/>
      <c r="G58" s="40"/>
      <c r="H58" s="41">
        <v>21.280558858501781</v>
      </c>
      <c r="I58" s="40"/>
      <c r="J58" s="40" t="s">
        <v>43</v>
      </c>
      <c r="K58" s="41">
        <v>21.4</v>
      </c>
      <c r="L58" s="41"/>
      <c r="M58" s="3">
        <f t="shared" si="10"/>
        <v>21.49112304795878</v>
      </c>
      <c r="N58" s="43">
        <f t="shared" si="11"/>
        <v>1.116066666666665</v>
      </c>
      <c r="O58" s="42">
        <v>0.8</v>
      </c>
      <c r="P58" s="42">
        <f t="shared" si="12"/>
        <v>22.291123047958781</v>
      </c>
    </row>
    <row r="60" spans="2:16">
      <c r="B60" t="s">
        <v>42</v>
      </c>
      <c r="D60" t="s">
        <v>41</v>
      </c>
    </row>
    <row r="61" spans="2:16">
      <c r="B61" s="1"/>
      <c r="C61" s="56" t="s">
        <v>10</v>
      </c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8"/>
      <c r="O61" s="59" t="s">
        <v>46</v>
      </c>
      <c r="P61" s="59" t="s">
        <v>47</v>
      </c>
    </row>
    <row r="62" spans="2:16">
      <c r="B62" s="1" t="s">
        <v>8</v>
      </c>
      <c r="C62" s="1" t="s">
        <v>44</v>
      </c>
      <c r="D62" s="1" t="s">
        <v>6</v>
      </c>
      <c r="E62" s="1" t="s">
        <v>7</v>
      </c>
      <c r="F62" s="1" t="s">
        <v>0</v>
      </c>
      <c r="G62" s="1" t="s">
        <v>14</v>
      </c>
      <c r="H62" s="1" t="s">
        <v>15</v>
      </c>
      <c r="I62" s="1" t="s">
        <v>18</v>
      </c>
      <c r="J62" s="1" t="s">
        <v>19</v>
      </c>
      <c r="K62" s="1" t="s">
        <v>22</v>
      </c>
      <c r="L62" s="1" t="s">
        <v>45</v>
      </c>
      <c r="M62" s="1" t="s">
        <v>16</v>
      </c>
      <c r="N62" s="1" t="s">
        <v>3</v>
      </c>
      <c r="O62" s="59"/>
      <c r="P62" s="59"/>
    </row>
    <row r="63" spans="2:16">
      <c r="B63" s="11">
        <v>0.1</v>
      </c>
      <c r="C63" s="40" t="s">
        <v>43</v>
      </c>
      <c r="D63" s="47">
        <v>4.7</v>
      </c>
      <c r="E63" s="41">
        <v>3.1566233766233776</v>
      </c>
      <c r="F63" s="40"/>
      <c r="G63" s="41">
        <v>3.6</v>
      </c>
      <c r="H63" s="41">
        <v>3.0233112582781461</v>
      </c>
      <c r="I63" s="40"/>
      <c r="J63" s="41">
        <v>3.2</v>
      </c>
      <c r="K63" s="40"/>
      <c r="L63" s="40"/>
      <c r="M63" s="3">
        <f>AVERAGE(C63:K63)</f>
        <v>3.5359869269803048</v>
      </c>
      <c r="N63" s="43">
        <f>MAX(C63:K63)-MIN(C63:K63)</f>
        <v>1.6766887417218541</v>
      </c>
      <c r="O63" s="42">
        <v>0.5</v>
      </c>
      <c r="P63" s="42">
        <f>M63+O63</f>
        <v>4.0359869269803053</v>
      </c>
    </row>
    <row r="64" spans="2:16">
      <c r="B64" s="11">
        <v>0.15</v>
      </c>
      <c r="C64" s="40" t="s">
        <v>43</v>
      </c>
      <c r="D64" s="47">
        <v>7.7</v>
      </c>
      <c r="E64" s="41">
        <v>6.1447126436781616</v>
      </c>
      <c r="F64" s="40"/>
      <c r="G64" s="41">
        <v>6.7</v>
      </c>
      <c r="H64" s="41">
        <v>6.0191105769230777</v>
      </c>
      <c r="I64" s="40"/>
      <c r="J64" s="41">
        <v>5.7</v>
      </c>
      <c r="K64" s="40"/>
      <c r="L64" s="40"/>
      <c r="M64" s="3">
        <f t="shared" ref="M64:M69" si="13">AVERAGE(C64:K64)</f>
        <v>6.452764644120248</v>
      </c>
      <c r="N64" s="43">
        <f t="shared" ref="N64:N69" si="14">MAX(C64:K64)-MIN(C64:K64)</f>
        <v>2</v>
      </c>
      <c r="O64" s="42">
        <v>0.5</v>
      </c>
      <c r="P64" s="42">
        <f t="shared" ref="P64:P69" si="15">M64+O64</f>
        <v>6.952764644120248</v>
      </c>
    </row>
    <row r="65" spans="2:16">
      <c r="B65" s="11">
        <v>0.2</v>
      </c>
      <c r="C65" s="40" t="s">
        <v>43</v>
      </c>
      <c r="D65" s="47">
        <v>10.6</v>
      </c>
      <c r="E65" s="41">
        <v>8.7533944954128451</v>
      </c>
      <c r="F65" s="40"/>
      <c r="G65" s="41">
        <v>9.3000000000000007</v>
      </c>
      <c r="H65" s="41">
        <v>8.8065573770491792</v>
      </c>
      <c r="I65" s="40"/>
      <c r="J65" s="41">
        <v>7.9</v>
      </c>
      <c r="K65" s="40"/>
      <c r="L65" s="40"/>
      <c r="M65" s="3">
        <f t="shared" si="13"/>
        <v>9.0719903744924046</v>
      </c>
      <c r="N65" s="43">
        <f t="shared" si="14"/>
        <v>2.6999999999999993</v>
      </c>
      <c r="O65" s="42">
        <v>0.5</v>
      </c>
      <c r="P65" s="42">
        <f t="shared" si="15"/>
        <v>9.5719903744924046</v>
      </c>
    </row>
    <row r="66" spans="2:16">
      <c r="B66" s="11">
        <v>0.25</v>
      </c>
      <c r="C66" s="40" t="s">
        <v>43</v>
      </c>
      <c r="D66" s="47">
        <v>13</v>
      </c>
      <c r="E66" s="41">
        <v>11.006074766355141</v>
      </c>
      <c r="F66" s="40"/>
      <c r="G66" s="41">
        <v>11.7</v>
      </c>
      <c r="H66" s="41">
        <v>11.035452322738386</v>
      </c>
      <c r="I66" s="40"/>
      <c r="J66" s="41">
        <v>11.2</v>
      </c>
      <c r="K66" s="40"/>
      <c r="L66" s="40"/>
      <c r="M66" s="3">
        <f t="shared" si="13"/>
        <v>11.588305417818706</v>
      </c>
      <c r="N66" s="43">
        <f t="shared" si="14"/>
        <v>1.993925233644859</v>
      </c>
      <c r="O66" s="42">
        <v>0.8</v>
      </c>
      <c r="P66" s="42">
        <f t="shared" si="15"/>
        <v>12.388305417818707</v>
      </c>
    </row>
    <row r="67" spans="2:16">
      <c r="B67" s="11">
        <v>0.3</v>
      </c>
      <c r="C67" s="40" t="s">
        <v>43</v>
      </c>
      <c r="D67" s="47">
        <v>14.7</v>
      </c>
      <c r="E67" s="41">
        <v>12.986906474820143</v>
      </c>
      <c r="F67" s="40"/>
      <c r="G67" s="41">
        <v>13.6</v>
      </c>
      <c r="H67" s="41">
        <v>12.85798492117889</v>
      </c>
      <c r="I67" s="40"/>
      <c r="J67" s="41">
        <v>13.4</v>
      </c>
      <c r="K67" s="40"/>
      <c r="L67" s="40"/>
      <c r="M67" s="3">
        <f t="shared" si="13"/>
        <v>13.508978279199805</v>
      </c>
      <c r="N67" s="43">
        <f t="shared" si="14"/>
        <v>1.8420150788211096</v>
      </c>
      <c r="O67" s="42">
        <v>0.8</v>
      </c>
      <c r="P67" s="42">
        <f t="shared" si="15"/>
        <v>14.308978279199806</v>
      </c>
    </row>
    <row r="68" spans="2:16">
      <c r="B68" s="11">
        <v>0.35</v>
      </c>
      <c r="C68" s="40" t="s">
        <v>43</v>
      </c>
      <c r="D68" s="47">
        <v>16.3</v>
      </c>
      <c r="E68" s="41">
        <v>14.626280487804879</v>
      </c>
      <c r="F68" s="40"/>
      <c r="G68" s="41">
        <v>15.4</v>
      </c>
      <c r="H68" s="41">
        <v>14.532986832986834</v>
      </c>
      <c r="I68" s="40"/>
      <c r="J68" s="41">
        <v>16</v>
      </c>
      <c r="K68" s="40"/>
      <c r="L68" s="40"/>
      <c r="M68" s="3">
        <f t="shared" si="13"/>
        <v>15.371853464158344</v>
      </c>
      <c r="N68" s="43">
        <f t="shared" si="14"/>
        <v>1.7670131670131664</v>
      </c>
      <c r="O68" s="42">
        <v>0.8</v>
      </c>
      <c r="P68" s="42">
        <f t="shared" si="15"/>
        <v>16.171853464158342</v>
      </c>
    </row>
    <row r="69" spans="2:16">
      <c r="B69" s="11">
        <v>0.4</v>
      </c>
      <c r="C69" s="40" t="s">
        <v>43</v>
      </c>
      <c r="D69" s="47">
        <v>18</v>
      </c>
      <c r="E69" s="41">
        <v>16.125793103448277</v>
      </c>
      <c r="F69" s="40"/>
      <c r="G69" s="41">
        <v>17.600000000000001</v>
      </c>
      <c r="H69" s="41">
        <v>16.242313546423141</v>
      </c>
      <c r="I69" s="40"/>
      <c r="J69" s="41">
        <v>17.5</v>
      </c>
      <c r="K69" s="40"/>
      <c r="L69" s="40"/>
      <c r="M69" s="3">
        <f t="shared" si="13"/>
        <v>17.093621329974283</v>
      </c>
      <c r="N69" s="43">
        <f t="shared" si="14"/>
        <v>1.8742068965517227</v>
      </c>
      <c r="O69" s="42">
        <v>0.8</v>
      </c>
      <c r="P69" s="42">
        <f t="shared" si="15"/>
        <v>17.893621329974284</v>
      </c>
    </row>
    <row r="70" spans="2:16">
      <c r="B70" s="11">
        <v>0.45</v>
      </c>
      <c r="C70" s="40" t="s">
        <v>43</v>
      </c>
      <c r="D70" s="40" t="s">
        <v>43</v>
      </c>
      <c r="E70" s="41">
        <v>17.805310344827586</v>
      </c>
      <c r="F70" s="40"/>
      <c r="G70" s="40"/>
      <c r="H70" s="40" t="s">
        <v>43</v>
      </c>
      <c r="I70" s="40"/>
      <c r="J70" s="40" t="s">
        <v>43</v>
      </c>
      <c r="K70" s="40"/>
      <c r="L70" s="40"/>
      <c r="M70" s="3">
        <f t="shared" ref="M70" si="16">AVERAGE(C70:K70)</f>
        <v>17.805310344827586</v>
      </c>
      <c r="N70" s="43">
        <f t="shared" ref="N70" si="17">MAX(C70:K70)-MIN(C70:K70)</f>
        <v>0</v>
      </c>
    </row>
  </sheetData>
  <mergeCells count="15">
    <mergeCell ref="O45:O46"/>
    <mergeCell ref="P45:P46"/>
    <mergeCell ref="O61:O62"/>
    <mergeCell ref="P61:P62"/>
    <mergeCell ref="O4:O5"/>
    <mergeCell ref="P4:P5"/>
    <mergeCell ref="O16:O17"/>
    <mergeCell ref="P16:P17"/>
    <mergeCell ref="O32:O33"/>
    <mergeCell ref="P32:P33"/>
    <mergeCell ref="C4:N4"/>
    <mergeCell ref="C16:N16"/>
    <mergeCell ref="C45:N45"/>
    <mergeCell ref="C61:N61"/>
    <mergeCell ref="C32:N32"/>
  </mergeCells>
  <phoneticPr fontId="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A7" zoomScale="145" zoomScaleNormal="145" workbookViewId="0">
      <selection activeCell="F19" sqref="F19"/>
    </sheetView>
  </sheetViews>
  <sheetFormatPr defaultColWidth="8.875" defaultRowHeight="14.25"/>
  <cols>
    <col min="1" max="25" width="10.625" customWidth="1"/>
  </cols>
  <sheetData>
    <row r="1" spans="1:13">
      <c r="A1" s="1"/>
      <c r="B1" s="60" t="s">
        <v>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>
      <c r="A2" s="1" t="s">
        <v>1</v>
      </c>
      <c r="B2" s="1" t="s">
        <v>44</v>
      </c>
      <c r="C2" s="1" t="s">
        <v>6</v>
      </c>
      <c r="D2" s="1" t="s">
        <v>7</v>
      </c>
      <c r="E2" s="1" t="s">
        <v>0</v>
      </c>
      <c r="F2" s="1" t="s">
        <v>14</v>
      </c>
      <c r="G2" s="1" t="s">
        <v>15</v>
      </c>
      <c r="H2" s="1" t="s">
        <v>18</v>
      </c>
      <c r="I2" s="1" t="s">
        <v>19</v>
      </c>
      <c r="J2" s="1" t="s">
        <v>22</v>
      </c>
      <c r="K2" s="1" t="s">
        <v>45</v>
      </c>
      <c r="L2" s="1" t="s">
        <v>16</v>
      </c>
      <c r="M2" s="1" t="s">
        <v>3</v>
      </c>
    </row>
    <row r="3" spans="1:13">
      <c r="A3" s="1">
        <v>0</v>
      </c>
      <c r="B3" s="5">
        <v>3.98</v>
      </c>
      <c r="C3" s="5">
        <v>3.57</v>
      </c>
      <c r="D3" s="5">
        <v>4.2</v>
      </c>
      <c r="E3" s="5">
        <v>3.7345000000000002</v>
      </c>
      <c r="F3" s="7">
        <v>3.8</v>
      </c>
      <c r="G3" s="7">
        <v>4.21</v>
      </c>
      <c r="H3" s="7">
        <v>4.13</v>
      </c>
      <c r="I3" s="7">
        <v>3.4</v>
      </c>
      <c r="J3" s="7">
        <v>3.0249999999999999</v>
      </c>
      <c r="K3" s="53">
        <v>4.3600000000000003</v>
      </c>
      <c r="L3" s="3">
        <f>AVERAGE(B3:K3)</f>
        <v>3.8409500000000003</v>
      </c>
      <c r="M3" s="4">
        <f>(MAX(B3:K3)-MIN(B3:K3))/L3</f>
        <v>0.34757026256525086</v>
      </c>
    </row>
    <row r="4" spans="1:13">
      <c r="A4" s="1">
        <v>2</v>
      </c>
      <c r="B4" s="5">
        <v>5.23</v>
      </c>
      <c r="C4" s="5">
        <v>5.07</v>
      </c>
      <c r="D4" s="5">
        <v>6</v>
      </c>
      <c r="E4" s="5">
        <v>5.3747999999999996</v>
      </c>
      <c r="F4" s="7">
        <v>5.57</v>
      </c>
      <c r="G4" s="7">
        <v>5.91</v>
      </c>
      <c r="H4" s="7">
        <v>5.69</v>
      </c>
      <c r="I4" s="7">
        <v>5.3</v>
      </c>
      <c r="J4" s="7">
        <v>4.6890000000000001</v>
      </c>
      <c r="K4" s="53">
        <v>6.1</v>
      </c>
      <c r="L4" s="3">
        <f t="shared" ref="L4:L13" si="0">AVERAGE(B4:K4)</f>
        <v>5.4933800000000002</v>
      </c>
      <c r="M4" s="4">
        <f t="shared" ref="M4:M13" si="1">(MAX(B4:K4)-MIN(B4:K4))/L4</f>
        <v>0.256854614099152</v>
      </c>
    </row>
    <row r="5" spans="1:13">
      <c r="A5" s="1">
        <v>4</v>
      </c>
      <c r="B5" s="5">
        <v>6.84</v>
      </c>
      <c r="C5" s="5">
        <v>6.85</v>
      </c>
      <c r="D5" s="5">
        <v>8</v>
      </c>
      <c r="E5" s="5">
        <v>7.1357999999999997</v>
      </c>
      <c r="F5" s="7">
        <v>7.46</v>
      </c>
      <c r="G5" s="7">
        <v>7.8</v>
      </c>
      <c r="H5" s="7">
        <v>7.44</v>
      </c>
      <c r="I5" s="7">
        <v>7.05</v>
      </c>
      <c r="J5" s="7">
        <v>6.4429999999999996</v>
      </c>
      <c r="K5" s="53">
        <v>8</v>
      </c>
      <c r="L5" s="3">
        <f t="shared" si="0"/>
        <v>7.3018799999999988</v>
      </c>
      <c r="M5" s="4">
        <f t="shared" si="1"/>
        <v>0.21323275649558754</v>
      </c>
    </row>
    <row r="6" spans="1:13">
      <c r="A6" s="1">
        <v>6</v>
      </c>
      <c r="B6" s="5">
        <v>8.7799999999999994</v>
      </c>
      <c r="C6" s="5">
        <v>8.86</v>
      </c>
      <c r="D6" s="5">
        <v>10</v>
      </c>
      <c r="E6" s="5">
        <v>8.8861000000000008</v>
      </c>
      <c r="F6" s="7">
        <v>9.77</v>
      </c>
      <c r="G6" s="7">
        <v>9.69</v>
      </c>
      <c r="H6" s="7">
        <v>9.19</v>
      </c>
      <c r="I6" s="7">
        <v>9.2899999999999991</v>
      </c>
      <c r="J6" s="7">
        <v>8.2100000000000009</v>
      </c>
      <c r="K6" s="53">
        <v>9.9499999999999993</v>
      </c>
      <c r="L6" s="3">
        <f t="shared" si="0"/>
        <v>9.2626099999999987</v>
      </c>
      <c r="M6" s="4">
        <f t="shared" si="1"/>
        <v>0.19325006666587488</v>
      </c>
    </row>
    <row r="7" spans="1:13">
      <c r="A7" s="1">
        <v>8</v>
      </c>
      <c r="B7" s="5">
        <v>10.93</v>
      </c>
      <c r="C7" s="5">
        <v>10.98</v>
      </c>
      <c r="D7" s="5">
        <v>12.4</v>
      </c>
      <c r="E7" s="5">
        <v>10.6577</v>
      </c>
      <c r="F7" s="7">
        <v>12.25</v>
      </c>
      <c r="G7" s="7">
        <v>11.5</v>
      </c>
      <c r="H7" s="7">
        <v>11.04</v>
      </c>
      <c r="I7" s="7">
        <v>10.71</v>
      </c>
      <c r="J7" s="7">
        <v>9.8670000000000009</v>
      </c>
      <c r="K7" s="53">
        <v>12.29</v>
      </c>
      <c r="L7" s="3">
        <f t="shared" si="0"/>
        <v>11.262470000000002</v>
      </c>
      <c r="M7" s="4">
        <f t="shared" si="1"/>
        <v>0.22490625946173431</v>
      </c>
    </row>
    <row r="8" spans="1:13">
      <c r="A8" s="1">
        <v>10</v>
      </c>
      <c r="B8" s="5">
        <v>13.02</v>
      </c>
      <c r="C8" s="5">
        <v>13.46</v>
      </c>
      <c r="D8" s="5">
        <v>14.8</v>
      </c>
      <c r="E8" s="5">
        <v>12.6044</v>
      </c>
      <c r="F8" s="7">
        <v>14.88</v>
      </c>
      <c r="G8" s="7">
        <v>13.81</v>
      </c>
      <c r="H8" s="7">
        <v>12.82</v>
      </c>
      <c r="I8" s="7">
        <v>12.93</v>
      </c>
      <c r="J8" s="7">
        <v>11.968</v>
      </c>
      <c r="K8" s="53">
        <v>14.43</v>
      </c>
      <c r="L8" s="3">
        <f t="shared" si="0"/>
        <v>13.472239999999999</v>
      </c>
      <c r="M8" s="4">
        <f t="shared" si="1"/>
        <v>0.21614816838179848</v>
      </c>
    </row>
    <row r="9" spans="1:13">
      <c r="A9" s="1">
        <v>12</v>
      </c>
      <c r="B9" s="5">
        <v>15.49</v>
      </c>
      <c r="C9" s="5">
        <v>16.190000000000001</v>
      </c>
      <c r="D9" s="5">
        <v>17.5</v>
      </c>
      <c r="E9" s="5">
        <v>14.58</v>
      </c>
      <c r="F9" s="7">
        <v>17.829999999999998</v>
      </c>
      <c r="G9" s="7">
        <v>16.88</v>
      </c>
      <c r="H9" s="7">
        <v>14.85</v>
      </c>
      <c r="I9" s="7">
        <v>15.19</v>
      </c>
      <c r="J9" s="7">
        <v>13.887</v>
      </c>
      <c r="K9" s="53">
        <v>17.14</v>
      </c>
      <c r="L9" s="3">
        <f t="shared" si="0"/>
        <v>15.953699999999998</v>
      </c>
      <c r="M9" s="4">
        <f t="shared" si="1"/>
        <v>0.2471526981201852</v>
      </c>
    </row>
    <row r="10" spans="1:13">
      <c r="A10" s="1">
        <v>14</v>
      </c>
      <c r="B10" s="5">
        <v>18.34</v>
      </c>
      <c r="C10" s="5">
        <v>19.010000000000002</v>
      </c>
      <c r="D10" s="5">
        <v>20.399999999999999</v>
      </c>
      <c r="E10" s="5">
        <v>16.442499999999999</v>
      </c>
      <c r="F10" s="7">
        <v>20.77</v>
      </c>
      <c r="G10" s="7">
        <v>20.21</v>
      </c>
      <c r="H10" s="7">
        <v>16.88</v>
      </c>
      <c r="I10" s="7">
        <v>17.440000000000001</v>
      </c>
      <c r="J10" s="7">
        <v>16.361999999999998</v>
      </c>
      <c r="K10" s="53">
        <v>19.899999999999999</v>
      </c>
      <c r="L10" s="3">
        <f t="shared" si="0"/>
        <v>18.575449999999996</v>
      </c>
      <c r="M10" s="4">
        <f t="shared" si="1"/>
        <v>0.23730246104401251</v>
      </c>
    </row>
    <row r="11" spans="1:13">
      <c r="A11" s="1">
        <v>16</v>
      </c>
      <c r="B11" s="5">
        <v>21.28</v>
      </c>
      <c r="C11" s="5">
        <v>22.12</v>
      </c>
      <c r="D11" s="5">
        <v>23.5</v>
      </c>
      <c r="E11" s="5">
        <v>18.6006</v>
      </c>
      <c r="F11" s="7">
        <v>24.07</v>
      </c>
      <c r="G11" s="7">
        <v>23.26</v>
      </c>
      <c r="H11" s="7">
        <v>20.04</v>
      </c>
      <c r="I11" s="7">
        <v>20.27</v>
      </c>
      <c r="J11" s="7">
        <v>19.581</v>
      </c>
      <c r="K11" s="53">
        <v>23.18</v>
      </c>
      <c r="L11" s="3">
        <f t="shared" si="0"/>
        <v>21.590160000000001</v>
      </c>
      <c r="M11" s="4">
        <f t="shared" si="1"/>
        <v>0.25332836810843457</v>
      </c>
    </row>
    <row r="12" spans="1:13">
      <c r="A12" s="1">
        <v>18</v>
      </c>
      <c r="B12" s="5">
        <v>24.61</v>
      </c>
      <c r="C12" s="5">
        <v>25.19</v>
      </c>
      <c r="D12" s="5">
        <v>27.2</v>
      </c>
      <c r="E12" s="5">
        <v>21.345600000000001</v>
      </c>
      <c r="F12" s="7">
        <v>27.21</v>
      </c>
      <c r="G12" s="7">
        <v>26.31</v>
      </c>
      <c r="H12" s="7">
        <v>23.34</v>
      </c>
      <c r="I12" s="7">
        <v>23.25</v>
      </c>
      <c r="J12" s="7">
        <v>23.785</v>
      </c>
      <c r="K12" s="53">
        <v>26.15</v>
      </c>
      <c r="L12" s="3">
        <f t="shared" si="0"/>
        <v>24.83906</v>
      </c>
      <c r="M12" s="4">
        <f t="shared" si="1"/>
        <v>0.23609589090730487</v>
      </c>
    </row>
    <row r="13" spans="1:13">
      <c r="A13" s="1">
        <v>20</v>
      </c>
      <c r="B13" s="5">
        <v>27.65</v>
      </c>
      <c r="C13" s="5">
        <v>28.52</v>
      </c>
      <c r="D13" s="5">
        <v>30.1</v>
      </c>
      <c r="E13" s="5">
        <v>24.601199999999999</v>
      </c>
      <c r="F13" s="7">
        <v>29.87</v>
      </c>
      <c r="G13" s="7">
        <v>29.87</v>
      </c>
      <c r="H13" s="7">
        <v>26.63</v>
      </c>
      <c r="I13" s="7">
        <v>26.8</v>
      </c>
      <c r="J13" s="7">
        <v>26.395</v>
      </c>
      <c r="K13" s="53">
        <v>28.98</v>
      </c>
      <c r="L13" s="3">
        <f t="shared" si="0"/>
        <v>27.941620000000007</v>
      </c>
      <c r="M13" s="4">
        <f t="shared" si="1"/>
        <v>0.19679603401663903</v>
      </c>
    </row>
    <row r="14" spans="1:13">
      <c r="A14" s="1">
        <v>22</v>
      </c>
      <c r="B14" s="7"/>
      <c r="C14" s="5"/>
      <c r="D14" s="7"/>
      <c r="E14" s="5"/>
      <c r="F14" s="7"/>
      <c r="G14" s="7"/>
      <c r="H14" s="7"/>
      <c r="I14" s="7"/>
      <c r="J14" s="7"/>
      <c r="K14" s="53"/>
      <c r="L14" s="3" t="e">
        <f t="shared" ref="L14:L18" si="2">AVERAGE(B14:J14)</f>
        <v>#DIV/0!</v>
      </c>
      <c r="M14" s="4" t="e">
        <f t="shared" ref="M14:M18" si="3">(MAX(B14:J14)-MIN(B14:J14))/L14</f>
        <v>#DIV/0!</v>
      </c>
    </row>
    <row r="15" spans="1:13">
      <c r="A15" s="1">
        <v>24</v>
      </c>
      <c r="B15" s="7"/>
      <c r="C15" s="5"/>
      <c r="D15" s="7"/>
      <c r="E15" s="5"/>
      <c r="F15" s="7"/>
      <c r="G15" s="7"/>
      <c r="H15" s="7"/>
      <c r="I15" s="7"/>
      <c r="J15" s="7"/>
      <c r="K15" s="7"/>
      <c r="L15" s="3" t="e">
        <f t="shared" si="2"/>
        <v>#DIV/0!</v>
      </c>
      <c r="M15" s="4" t="e">
        <f t="shared" si="3"/>
        <v>#DIV/0!</v>
      </c>
    </row>
    <row r="16" spans="1:13">
      <c r="A16" s="1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3" t="e">
        <f t="shared" si="2"/>
        <v>#DIV/0!</v>
      </c>
      <c r="M16" s="4" t="e">
        <f t="shared" si="3"/>
        <v>#DIV/0!</v>
      </c>
    </row>
    <row r="17" spans="1:13">
      <c r="A17" s="1">
        <v>28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3" t="e">
        <f t="shared" si="2"/>
        <v>#DIV/0!</v>
      </c>
      <c r="M17" s="4" t="e">
        <f t="shared" si="3"/>
        <v>#DIV/0!</v>
      </c>
    </row>
    <row r="18" spans="1:13">
      <c r="A18" s="1">
        <v>30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3" t="e">
        <f t="shared" si="2"/>
        <v>#DIV/0!</v>
      </c>
      <c r="M18" s="4" t="e">
        <f t="shared" si="3"/>
        <v>#DIV/0!</v>
      </c>
    </row>
    <row r="20" spans="1:13">
      <c r="A20" t="s">
        <v>4</v>
      </c>
      <c r="C20">
        <v>64.540000000000006</v>
      </c>
    </row>
    <row r="22" spans="1:13">
      <c r="A22" s="1"/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</row>
    <row r="23" spans="1:13">
      <c r="A23" s="1" t="s">
        <v>8</v>
      </c>
      <c r="B23" s="1" t="s">
        <v>44</v>
      </c>
      <c r="C23" s="1" t="s">
        <v>6</v>
      </c>
      <c r="D23" s="1" t="s">
        <v>7</v>
      </c>
      <c r="E23" s="1" t="s">
        <v>0</v>
      </c>
      <c r="F23" s="1" t="s">
        <v>14</v>
      </c>
      <c r="G23" s="1" t="s">
        <v>15</v>
      </c>
      <c r="H23" s="1" t="s">
        <v>18</v>
      </c>
      <c r="I23" s="1" t="s">
        <v>19</v>
      </c>
      <c r="J23" s="1" t="s">
        <v>22</v>
      </c>
      <c r="K23" s="1" t="s">
        <v>45</v>
      </c>
      <c r="L23" s="1" t="s">
        <v>16</v>
      </c>
      <c r="M23" s="1" t="s">
        <v>3</v>
      </c>
    </row>
    <row r="24" spans="1:13">
      <c r="A24" s="11">
        <v>0.1</v>
      </c>
      <c r="B24" s="3">
        <f t="shared" ref="B24:K39" ca="1" si="4">IFERROR(FORECAST($C$20*$A24, OFFSET($A$2,MATCH($C$20*$A24,B$3:B$18,1),0,2,1),OFFSET(B$2,MATCH($C$20*$A24,B$3:B$18,1),0,2,1)),"")</f>
        <v>3.5204968944099386</v>
      </c>
      <c r="C24" s="3">
        <f t="shared" ca="1" si="4"/>
        <v>3.5550561797752813</v>
      </c>
      <c r="D24" s="3">
        <f ca="1">IFERROR(FORECAST($C$20*$A24, OFFSET($A$2,MATCH($C$20*$A24,D$3:D$18,1),0,2,1),OFFSET(D$2,MATCH($C$20*$A24,D$3:D$18,1),0,2,1)),"")</f>
        <v>2.4540000000000006</v>
      </c>
      <c r="E24" s="3">
        <f t="shared" ca="1" si="4"/>
        <v>3.2256672345258384</v>
      </c>
      <c r="F24" s="3">
        <f t="shared" ca="1" si="4"/>
        <v>2.935449735449736</v>
      </c>
      <c r="G24" s="3">
        <f t="shared" ca="1" si="4"/>
        <v>2.575661375661376</v>
      </c>
      <c r="H24" s="3">
        <f t="shared" ca="1" si="4"/>
        <v>2.8731428571428577</v>
      </c>
      <c r="I24" s="3">
        <f t="shared" ca="1" si="4"/>
        <v>3.3188571428571434</v>
      </c>
      <c r="J24" s="3">
        <f t="shared" ca="1" si="4"/>
        <v>4.0124504810413137</v>
      </c>
      <c r="K24" s="54">
        <f ca="1">IFERROR(FORECAST($C$20*$A24, OFFSET($A$2,MATCH($C$20*$A24,K$3:K$18,1),0,2,1),OFFSET(K$2,MATCH($C$20*$A24,K$3:K$18,1),0,2,1)),"")</f>
        <v>2.3726315789473693</v>
      </c>
      <c r="L24" s="3">
        <f ca="1">AVERAGE(B24:K24)</f>
        <v>3.0843413479810851</v>
      </c>
      <c r="M24" s="43">
        <f ca="1">MAX(B24:K24)-MIN(B24:K24)</f>
        <v>1.6398189020939444</v>
      </c>
    </row>
    <row r="25" spans="1:13">
      <c r="A25" s="11">
        <v>0.15</v>
      </c>
      <c r="B25" s="3">
        <f t="shared" ca="1" si="4"/>
        <v>6.8381395348837213</v>
      </c>
      <c r="C25" s="3">
        <f t="shared" ca="1" si="4"/>
        <v>6.774528301886793</v>
      </c>
      <c r="D25" s="3">
        <f t="shared" ca="1" si="4"/>
        <v>5.6810000000000009</v>
      </c>
      <c r="E25" s="3">
        <f t="shared" ca="1" si="4"/>
        <v>6.8973808986227141</v>
      </c>
      <c r="F25" s="3">
        <f t="shared" ca="1" si="4"/>
        <v>5.9229437229437245</v>
      </c>
      <c r="G25" s="3">
        <f t="shared" ca="1" si="4"/>
        <v>5.9904761904761923</v>
      </c>
      <c r="H25" s="3">
        <f t="shared" ca="1" si="4"/>
        <v>6.5308108108108147</v>
      </c>
      <c r="I25" s="3">
        <f t="shared" ca="1" si="4"/>
        <v>6.5507042253521153</v>
      </c>
      <c r="J25" s="3">
        <f t="shared" ca="1" si="4"/>
        <v>7.7754978877489442</v>
      </c>
      <c r="K25" s="54">
        <f t="shared" ca="1" si="4"/>
        <v>5.7241025641025658</v>
      </c>
      <c r="L25" s="3">
        <f t="shared" ref="L25:L40" ca="1" si="5">AVERAGE(B25:K25)</f>
        <v>6.468558413682759</v>
      </c>
      <c r="M25" s="43">
        <f t="shared" ref="M25:M40" ca="1" si="6">MAX(B25:K25)-MIN(B25:K25)</f>
        <v>2.0944978877489433</v>
      </c>
    </row>
    <row r="26" spans="1:13">
      <c r="A26" s="11">
        <v>0.2</v>
      </c>
      <c r="B26" s="3">
        <f t="shared" ca="1" si="4"/>
        <v>9.892822966507179</v>
      </c>
      <c r="C26" s="3">
        <f t="shared" ca="1" si="4"/>
        <v>9.5548387096774192</v>
      </c>
      <c r="D26" s="3">
        <f t="shared" ca="1" si="4"/>
        <v>8.423333333333332</v>
      </c>
      <c r="E26" s="3">
        <f t="shared" ca="1" si="4"/>
        <v>10.307349665924278</v>
      </c>
      <c r="F26" s="3">
        <f t="shared" ca="1" si="4"/>
        <v>8.5003802281368817</v>
      </c>
      <c r="G26" s="3">
        <f t="shared" ca="1" si="4"/>
        <v>9.21904761904762</v>
      </c>
      <c r="H26" s="3">
        <f t="shared" ca="1" si="4"/>
        <v>10.086699507389161</v>
      </c>
      <c r="I26" s="3">
        <f t="shared" ca="1" si="4"/>
        <v>9.9801801801801808</v>
      </c>
      <c r="J26" s="3">
        <f t="shared" ca="1" si="4"/>
        <v>10.979676915059928</v>
      </c>
      <c r="K26" s="54">
        <f t="shared" ca="1" si="4"/>
        <v>8.5775700934579451</v>
      </c>
      <c r="L26" s="3">
        <f t="shared" ca="1" si="5"/>
        <v>9.5521899218713919</v>
      </c>
      <c r="M26" s="43">
        <f t="shared" ca="1" si="6"/>
        <v>2.5563435817265958</v>
      </c>
    </row>
    <row r="27" spans="1:13">
      <c r="A27" s="11">
        <v>0.25</v>
      </c>
      <c r="B27" s="3">
        <f t="shared" ca="1" si="4"/>
        <v>12.45263157894737</v>
      </c>
      <c r="C27" s="3">
        <f t="shared" ca="1" si="4"/>
        <v>11.95970695970696</v>
      </c>
      <c r="D27" s="3">
        <f t="shared" ca="1" si="4"/>
        <v>10.988888888888891</v>
      </c>
      <c r="E27" s="3">
        <f t="shared" ca="1" si="4"/>
        <v>13.669798657718122</v>
      </c>
      <c r="F27" s="3">
        <f t="shared" ca="1" si="4"/>
        <v>10.850847457627118</v>
      </c>
      <c r="G27" s="3">
        <f ca="1">IFERROR(FORECAST($C$20*$A27, OFFSET($A$2,MATCH($C$20*$A27,G$3:G$18,1),0,2,1),OFFSET(G$2,MATCH($C$20*$A27,G$3:G$18,1),0,2,1)),"")</f>
        <v>11.514657980456029</v>
      </c>
      <c r="H27" s="3">
        <f t="shared" ca="1" si="4"/>
        <v>13.266009852216751</v>
      </c>
      <c r="I27" s="3">
        <f t="shared" ca="1" si="4"/>
        <v>12.84</v>
      </c>
      <c r="J27" s="3">
        <f t="shared" ca="1" si="4"/>
        <v>13.816565656565659</v>
      </c>
      <c r="K27" s="54">
        <f t="shared" ca="1" si="4"/>
        <v>11.258302583025831</v>
      </c>
      <c r="L27" s="3">
        <f t="shared" ca="1" si="5"/>
        <v>12.261740961515272</v>
      </c>
      <c r="M27" s="43">
        <f t="shared" ca="1" si="6"/>
        <v>2.9657181989385411</v>
      </c>
    </row>
    <row r="28" spans="1:13">
      <c r="A28" s="11">
        <v>0.3</v>
      </c>
      <c r="B28" s="3">
        <f t="shared" ca="1" si="4"/>
        <v>14.695238095238095</v>
      </c>
      <c r="C28" s="3">
        <f t="shared" ca="1" si="4"/>
        <v>14.22636655948553</v>
      </c>
      <c r="D28" s="3">
        <f t="shared" ca="1" si="4"/>
        <v>13.284137931034484</v>
      </c>
      <c r="E28" s="3">
        <f t="shared" ca="1" si="4"/>
        <v>16.554754098360654</v>
      </c>
      <c r="F28" s="3">
        <f t="shared" ca="1" si="4"/>
        <v>13.042176870748301</v>
      </c>
      <c r="G28" s="3">
        <f t="shared" ca="1" si="4"/>
        <v>13.490690690690689</v>
      </c>
      <c r="H28" s="3">
        <f t="shared" ca="1" si="4"/>
        <v>15.570886075949367</v>
      </c>
      <c r="I28" s="3">
        <f t="shared" ca="1" si="4"/>
        <v>15.358303886925796</v>
      </c>
      <c r="J28" s="3">
        <f t="shared" ca="1" si="4"/>
        <v>15.863932898415658</v>
      </c>
      <c r="K28" s="54">
        <f t="shared" ca="1" si="4"/>
        <v>13.610144927536235</v>
      </c>
      <c r="L28" s="3">
        <f t="shared" ca="1" si="5"/>
        <v>14.569663203438481</v>
      </c>
      <c r="M28" s="43">
        <f t="shared" ca="1" si="6"/>
        <v>3.5125772276123524</v>
      </c>
    </row>
    <row r="29" spans="1:13">
      <c r="A29" s="11">
        <v>0.35</v>
      </c>
      <c r="B29" s="3">
        <f t="shared" ca="1" si="4"/>
        <v>16.786186186186185</v>
      </c>
      <c r="C29" s="3">
        <f t="shared" ca="1" si="4"/>
        <v>16.305537459283389</v>
      </c>
      <c r="D29" s="3">
        <f t="shared" ca="1" si="4"/>
        <v>15.412258064516131</v>
      </c>
      <c r="E29" s="3">
        <f t="shared" ca="1" si="4"/>
        <v>18.763853053200641</v>
      </c>
      <c r="F29" s="3">
        <f t="shared" ca="1" si="4"/>
        <v>15.102424242424243</v>
      </c>
      <c r="G29" s="3">
        <f t="shared" ca="1" si="4"/>
        <v>15.560000000000002</v>
      </c>
      <c r="H29" s="3">
        <f t="shared" ca="1" si="4"/>
        <v>17.544848484848487</v>
      </c>
      <c r="I29" s="3">
        <f t="shared" ca="1" si="4"/>
        <v>17.556375838926179</v>
      </c>
      <c r="J29" s="3">
        <f t="shared" ca="1" si="4"/>
        <v>17.431018078020934</v>
      </c>
      <c r="K29" s="54">
        <f t="shared" ca="1" si="4"/>
        <v>15.639634146341464</v>
      </c>
      <c r="L29" s="3">
        <f t="shared" ca="1" si="5"/>
        <v>16.610213555374763</v>
      </c>
      <c r="M29" s="43">
        <f t="shared" ca="1" si="6"/>
        <v>3.6614288107763979</v>
      </c>
    </row>
    <row r="30" spans="1:13">
      <c r="A30" s="11">
        <v>0.4</v>
      </c>
      <c r="B30" s="3">
        <f t="shared" ref="B30:B40" ca="1" si="7">IFERROR(FORECAST($C$20*A30, OFFSET($A$2,MATCH($C$20*A30,B$3:B$18,1),0,2,1),OFFSET(B$2,MATCH($C$20*A30,B$3:B$18,1),0,2,1)),"")</f>
        <v>18.793421052631583</v>
      </c>
      <c r="C30" s="3">
        <f t="shared" ca="1" si="4"/>
        <v>18.375975975975976</v>
      </c>
      <c r="D30" s="3">
        <f t="shared" ca="1" si="4"/>
        <v>17.251891891891894</v>
      </c>
      <c r="E30" s="3" t="str">
        <f t="shared" ca="1" si="4"/>
        <v/>
      </c>
      <c r="F30" s="3">
        <f t="shared" ca="1" si="4"/>
        <v>17.112101910828027</v>
      </c>
      <c r="G30" s="3">
        <f t="shared" ca="1" si="4"/>
        <v>17.676065573770494</v>
      </c>
      <c r="H30" s="3">
        <f t="shared" ca="1" si="4"/>
        <v>19.505167173252282</v>
      </c>
      <c r="I30" s="3">
        <f t="shared" ca="1" si="4"/>
        <v>19.445633802816904</v>
      </c>
      <c r="J30" s="3">
        <f t="shared" ca="1" si="4"/>
        <v>19.556321839080461</v>
      </c>
      <c r="K30" s="54">
        <f t="shared" ca="1" si="4"/>
        <v>17.775084175084178</v>
      </c>
      <c r="L30" s="3">
        <f t="shared" ca="1" si="5"/>
        <v>18.387962599481309</v>
      </c>
      <c r="M30" s="43">
        <f t="shared" ca="1" si="6"/>
        <v>2.4442199282524335</v>
      </c>
    </row>
    <row r="31" spans="1:13">
      <c r="A31" s="11">
        <v>0.45</v>
      </c>
      <c r="B31" s="3" t="str">
        <f t="shared" ca="1" si="7"/>
        <v/>
      </c>
      <c r="C31" s="3" t="str">
        <f t="shared" ca="1" si="4"/>
        <v/>
      </c>
      <c r="D31" s="3">
        <f t="shared" ca="1" si="4"/>
        <v>19.271034482758623</v>
      </c>
      <c r="E31" s="3" t="str">
        <f t="shared" ca="1" si="4"/>
        <v/>
      </c>
      <c r="F31" s="3">
        <f t="shared" ca="1" si="4"/>
        <v>19.378195488721808</v>
      </c>
      <c r="G31" s="3">
        <f t="shared" ca="1" si="4"/>
        <v>19.535393258426964</v>
      </c>
      <c r="H31" s="3" t="str">
        <f t="shared" ca="1" si="4"/>
        <v/>
      </c>
      <c r="I31" s="3" t="str">
        <f t="shared" ca="1" si="4"/>
        <v/>
      </c>
      <c r="J31" s="3"/>
      <c r="K31" s="3" t="str">
        <f ca="1">IFERROR(FORECAST($C$20*$A31, OFFSET($A$2,MATCH($C$20*$A31,K$3:K$18,1),0,2,1),OFFSET(K$2,MATCH($C$20*$A31,K$3:K$18,1),0,2,1)),"")</f>
        <v/>
      </c>
      <c r="L31" s="3">
        <f t="shared" ca="1" si="5"/>
        <v>19.39487440996913</v>
      </c>
      <c r="M31" s="43">
        <f t="shared" ca="1" si="6"/>
        <v>0.26435877566834165</v>
      </c>
    </row>
    <row r="32" spans="1:13">
      <c r="A32" s="11">
        <v>0.5</v>
      </c>
      <c r="B32" s="3" t="str">
        <f t="shared" ca="1" si="7"/>
        <v/>
      </c>
      <c r="C32" s="3" t="str">
        <f t="shared" ca="1" si="4"/>
        <v/>
      </c>
      <c r="D32" s="3" t="str">
        <f t="shared" ca="1" si="4"/>
        <v/>
      </c>
      <c r="E32" s="3" t="str">
        <f t="shared" ca="1" si="4"/>
        <v/>
      </c>
      <c r="F32" s="3" t="str">
        <f t="shared" ca="1" si="4"/>
        <v/>
      </c>
      <c r="G32" s="3" t="str">
        <f t="shared" ca="1" si="4"/>
        <v/>
      </c>
      <c r="H32" s="3" t="str">
        <f t="shared" ca="1" si="4"/>
        <v/>
      </c>
      <c r="I32" s="3" t="str">
        <f t="shared" ca="1" si="4"/>
        <v/>
      </c>
      <c r="J32" s="3"/>
      <c r="K32" s="3"/>
      <c r="L32" s="3" t="e">
        <f t="shared" ca="1" si="5"/>
        <v>#DIV/0!</v>
      </c>
      <c r="M32" s="43">
        <f t="shared" ca="1" si="6"/>
        <v>0</v>
      </c>
    </row>
    <row r="33" spans="1:13">
      <c r="A33" s="11">
        <v>0.55000000000000004</v>
      </c>
      <c r="B33" s="3" t="str">
        <f t="shared" ca="1" si="7"/>
        <v/>
      </c>
      <c r="C33" s="3" t="str">
        <f t="shared" ca="1" si="4"/>
        <v/>
      </c>
      <c r="D33" s="3" t="str">
        <f t="shared" ca="1" si="4"/>
        <v/>
      </c>
      <c r="E33" s="3" t="str">
        <f t="shared" ca="1" si="4"/>
        <v/>
      </c>
      <c r="F33" s="3" t="str">
        <f t="shared" ca="1" si="4"/>
        <v/>
      </c>
      <c r="G33" s="3" t="str">
        <f t="shared" ca="1" si="4"/>
        <v/>
      </c>
      <c r="H33" s="3" t="str">
        <f t="shared" ca="1" si="4"/>
        <v/>
      </c>
      <c r="I33" s="3" t="str">
        <f t="shared" ca="1" si="4"/>
        <v/>
      </c>
      <c r="J33" s="3"/>
      <c r="K33" s="3"/>
      <c r="L33" s="3" t="e">
        <f t="shared" ca="1" si="5"/>
        <v>#DIV/0!</v>
      </c>
      <c r="M33" s="43">
        <f t="shared" ca="1" si="6"/>
        <v>0</v>
      </c>
    </row>
    <row r="34" spans="1:13">
      <c r="A34" s="11">
        <v>0.6</v>
      </c>
      <c r="B34" s="3" t="str">
        <f t="shared" ca="1" si="7"/>
        <v/>
      </c>
      <c r="C34" s="3" t="str">
        <f t="shared" ca="1" si="4"/>
        <v/>
      </c>
      <c r="D34" s="3" t="str">
        <f t="shared" ca="1" si="4"/>
        <v/>
      </c>
      <c r="E34" s="3" t="str">
        <f t="shared" ca="1" si="4"/>
        <v/>
      </c>
      <c r="F34" s="3" t="str">
        <f t="shared" ca="1" si="4"/>
        <v/>
      </c>
      <c r="G34" s="3" t="str">
        <f t="shared" ca="1" si="4"/>
        <v/>
      </c>
      <c r="H34" s="3" t="str">
        <f t="shared" ca="1" si="4"/>
        <v/>
      </c>
      <c r="I34" s="3" t="str">
        <f t="shared" ca="1" si="4"/>
        <v/>
      </c>
      <c r="J34" s="3"/>
      <c r="K34" s="3"/>
      <c r="L34" s="3" t="e">
        <f t="shared" ca="1" si="5"/>
        <v>#DIV/0!</v>
      </c>
      <c r="M34" s="43">
        <f t="shared" ca="1" si="6"/>
        <v>0</v>
      </c>
    </row>
    <row r="35" spans="1:13">
      <c r="A35" s="11">
        <v>0.65</v>
      </c>
      <c r="B35" s="3" t="str">
        <f t="shared" ca="1" si="7"/>
        <v/>
      </c>
      <c r="C35" s="3" t="str">
        <f t="shared" ca="1" si="4"/>
        <v/>
      </c>
      <c r="D35" s="3" t="str">
        <f t="shared" ca="1" si="4"/>
        <v/>
      </c>
      <c r="E35" s="3" t="str">
        <f t="shared" ca="1" si="4"/>
        <v/>
      </c>
      <c r="F35" s="3" t="str">
        <f t="shared" ca="1" si="4"/>
        <v/>
      </c>
      <c r="G35" s="3" t="str">
        <f t="shared" ca="1" si="4"/>
        <v/>
      </c>
      <c r="H35" s="3"/>
      <c r="I35" s="3" t="str">
        <f t="shared" ca="1" si="4"/>
        <v/>
      </c>
      <c r="J35" s="3"/>
      <c r="K35" s="3"/>
      <c r="L35" s="3" t="e">
        <f t="shared" ca="1" si="5"/>
        <v>#DIV/0!</v>
      </c>
      <c r="M35" s="43">
        <f t="shared" ca="1" si="6"/>
        <v>0</v>
      </c>
    </row>
    <row r="36" spans="1:13">
      <c r="A36" s="11">
        <v>0.7</v>
      </c>
      <c r="B36" s="3" t="str">
        <f t="shared" ca="1" si="7"/>
        <v/>
      </c>
      <c r="C36" s="3" t="str">
        <f t="shared" ca="1" si="4"/>
        <v/>
      </c>
      <c r="D36" s="3" t="str">
        <f t="shared" ca="1" si="4"/>
        <v/>
      </c>
      <c r="E36" s="3" t="str">
        <f t="shared" ca="1" si="4"/>
        <v/>
      </c>
      <c r="F36" s="3" t="str">
        <f t="shared" ca="1" si="4"/>
        <v/>
      </c>
      <c r="G36" s="3" t="str">
        <f t="shared" ca="1" si="4"/>
        <v/>
      </c>
      <c r="H36" s="3"/>
      <c r="I36" s="3" t="str">
        <f t="shared" ca="1" si="4"/>
        <v/>
      </c>
      <c r="J36" s="3"/>
      <c r="K36" s="3"/>
      <c r="L36" s="3" t="e">
        <f t="shared" ca="1" si="5"/>
        <v>#DIV/0!</v>
      </c>
      <c r="M36" s="43">
        <f t="shared" ca="1" si="6"/>
        <v>0</v>
      </c>
    </row>
    <row r="37" spans="1:13">
      <c r="A37" s="11">
        <v>0.75</v>
      </c>
      <c r="B37" s="3" t="str">
        <f t="shared" ca="1" si="7"/>
        <v/>
      </c>
      <c r="C37" s="3" t="str">
        <f t="shared" ca="1" si="4"/>
        <v/>
      </c>
      <c r="D37" s="3" t="str">
        <f t="shared" ca="1" si="4"/>
        <v/>
      </c>
      <c r="E37" s="3" t="str">
        <f t="shared" ca="1" si="4"/>
        <v/>
      </c>
      <c r="F37" s="3" t="str">
        <f t="shared" ca="1" si="4"/>
        <v/>
      </c>
      <c r="G37" s="3" t="str">
        <f t="shared" ca="1" si="4"/>
        <v/>
      </c>
      <c r="H37" s="3"/>
      <c r="I37" s="3" t="str">
        <f t="shared" ca="1" si="4"/>
        <v/>
      </c>
      <c r="J37" s="3"/>
      <c r="K37" s="3"/>
      <c r="L37" s="3" t="e">
        <f t="shared" ca="1" si="5"/>
        <v>#DIV/0!</v>
      </c>
      <c r="M37" s="43">
        <f t="shared" ca="1" si="6"/>
        <v>0</v>
      </c>
    </row>
    <row r="38" spans="1:13">
      <c r="A38" s="11">
        <v>0.8</v>
      </c>
      <c r="B38" s="3" t="str">
        <f t="shared" ca="1" si="7"/>
        <v/>
      </c>
      <c r="C38" s="3" t="str">
        <f t="shared" ca="1" si="4"/>
        <v/>
      </c>
      <c r="D38" s="3" t="str">
        <f t="shared" ca="1" si="4"/>
        <v/>
      </c>
      <c r="E38" s="3" t="str">
        <f t="shared" ca="1" si="4"/>
        <v/>
      </c>
      <c r="F38" s="3" t="str">
        <f t="shared" ca="1" si="4"/>
        <v/>
      </c>
      <c r="G38" s="3" t="str">
        <f t="shared" ca="1" si="4"/>
        <v/>
      </c>
      <c r="H38" s="3"/>
      <c r="I38" s="3" t="str">
        <f t="shared" ca="1" si="4"/>
        <v/>
      </c>
      <c r="J38" s="3"/>
      <c r="K38" s="3"/>
      <c r="L38" s="3" t="e">
        <f t="shared" ca="1" si="5"/>
        <v>#DIV/0!</v>
      </c>
      <c r="M38" s="43">
        <f t="shared" ca="1" si="6"/>
        <v>0</v>
      </c>
    </row>
    <row r="39" spans="1:13">
      <c r="A39" s="11">
        <v>0.85</v>
      </c>
      <c r="B39" s="3" t="str">
        <f t="shared" ca="1" si="7"/>
        <v/>
      </c>
      <c r="C39" s="3" t="str">
        <f t="shared" ca="1" si="4"/>
        <v/>
      </c>
      <c r="D39" s="3" t="str">
        <f t="shared" ca="1" si="4"/>
        <v/>
      </c>
      <c r="E39" s="3" t="str">
        <f t="shared" ca="1" si="4"/>
        <v/>
      </c>
      <c r="F39" s="3" t="str">
        <f t="shared" ca="1" si="4"/>
        <v/>
      </c>
      <c r="G39" s="3" t="str">
        <f t="shared" ca="1" si="4"/>
        <v/>
      </c>
      <c r="H39" s="3"/>
      <c r="I39" s="3" t="str">
        <f t="shared" ca="1" si="4"/>
        <v/>
      </c>
      <c r="J39" s="3"/>
      <c r="K39" s="3"/>
      <c r="L39" s="3" t="e">
        <f t="shared" ca="1" si="5"/>
        <v>#DIV/0!</v>
      </c>
      <c r="M39" s="43">
        <f t="shared" ca="1" si="6"/>
        <v>0</v>
      </c>
    </row>
    <row r="40" spans="1:13">
      <c r="A40" s="11">
        <v>0.9</v>
      </c>
      <c r="B40" s="3" t="str">
        <f t="shared" ca="1" si="7"/>
        <v/>
      </c>
      <c r="C40" s="3" t="str">
        <f t="shared" ref="C40:I40" ca="1" si="8">IFERROR(FORECAST($C$20*$A40, OFFSET($A$2,MATCH($C$20*$A40,C$3:C$18,1),0,2,1),OFFSET(C$2,MATCH($C$20*$A40,C$3:C$18,1),0,2,1)),"")</f>
        <v/>
      </c>
      <c r="D40" s="3" t="str">
        <f t="shared" ca="1" si="8"/>
        <v/>
      </c>
      <c r="E40" s="3" t="str">
        <f t="shared" ca="1" si="8"/>
        <v/>
      </c>
      <c r="F40" s="3" t="str">
        <f t="shared" ca="1" si="8"/>
        <v/>
      </c>
      <c r="G40" s="3" t="str">
        <f t="shared" ca="1" si="8"/>
        <v/>
      </c>
      <c r="H40" s="3"/>
      <c r="I40" s="3" t="str">
        <f t="shared" ca="1" si="8"/>
        <v/>
      </c>
      <c r="J40" s="3"/>
      <c r="K40" s="3"/>
      <c r="L40" s="3" t="e">
        <f t="shared" ca="1" si="5"/>
        <v>#DIV/0!</v>
      </c>
      <c r="M40" s="43">
        <f t="shared" ca="1" si="6"/>
        <v>0</v>
      </c>
    </row>
    <row r="43" spans="1:13">
      <c r="A43" s="1"/>
      <c r="B43" s="56" t="s">
        <v>11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8"/>
    </row>
    <row r="44" spans="1:13">
      <c r="A44" s="1" t="s">
        <v>1</v>
      </c>
      <c r="B44" s="1" t="s">
        <v>44</v>
      </c>
      <c r="C44" s="1" t="s">
        <v>6</v>
      </c>
      <c r="D44" s="1" t="s">
        <v>7</v>
      </c>
      <c r="E44" s="1" t="s">
        <v>0</v>
      </c>
      <c r="F44" s="1" t="s">
        <v>14</v>
      </c>
      <c r="G44" s="1" t="s">
        <v>15</v>
      </c>
      <c r="H44" s="1" t="s">
        <v>18</v>
      </c>
      <c r="I44" s="1" t="s">
        <v>19</v>
      </c>
      <c r="J44" s="1" t="s">
        <v>22</v>
      </c>
      <c r="K44" s="1" t="s">
        <v>45</v>
      </c>
      <c r="L44" s="1" t="s">
        <v>16</v>
      </c>
      <c r="M44" s="1" t="s">
        <v>3</v>
      </c>
    </row>
    <row r="45" spans="1:13">
      <c r="A45" s="1">
        <v>0</v>
      </c>
      <c r="B45" s="5">
        <v>0.109</v>
      </c>
      <c r="C45" s="5">
        <v>7.0000000000000007E-2</v>
      </c>
      <c r="D45" s="5">
        <v>7.0000000000000007E-2</v>
      </c>
      <c r="E45" s="5">
        <v>9.5100000000000004E-2</v>
      </c>
      <c r="F45" s="7">
        <v>0.06</v>
      </c>
      <c r="G45" s="7">
        <v>0.06</v>
      </c>
      <c r="H45" s="7">
        <v>0.08</v>
      </c>
      <c r="I45" s="7">
        <v>0.05</v>
      </c>
      <c r="J45" s="7">
        <v>8.5999999999999993E-2</v>
      </c>
      <c r="K45" s="7">
        <v>0.1</v>
      </c>
      <c r="L45" s="5">
        <f>AVERAGE(B45:K45)</f>
        <v>7.8009999999999996E-2</v>
      </c>
      <c r="M45" s="6">
        <f>MAX(B45:K45)-MIN(B45:K45)</f>
        <v>5.8999999999999997E-2</v>
      </c>
    </row>
    <row r="46" spans="1:13">
      <c r="A46" s="1">
        <v>2</v>
      </c>
      <c r="B46" s="5">
        <v>6.83E-2</v>
      </c>
      <c r="C46" s="5">
        <v>7.0000000000000007E-2</v>
      </c>
      <c r="D46" s="5">
        <v>0.08</v>
      </c>
      <c r="E46" s="5">
        <v>0.1153</v>
      </c>
      <c r="F46" s="7">
        <v>0.06</v>
      </c>
      <c r="G46" s="7">
        <v>7.0000000000000007E-2</v>
      </c>
      <c r="H46" s="7">
        <v>0.1</v>
      </c>
      <c r="I46" s="7">
        <v>0.08</v>
      </c>
      <c r="J46" s="7">
        <v>0.124</v>
      </c>
      <c r="K46" s="7">
        <v>0.09</v>
      </c>
      <c r="L46" s="5">
        <f t="shared" ref="L46:L60" si="9">AVERAGE(B46:K46)</f>
        <v>8.5759999999999989E-2</v>
      </c>
      <c r="M46" s="6">
        <f t="shared" ref="M46:M60" si="10">MAX(B46:K46)-MIN(B46:K46)</f>
        <v>6.4000000000000001E-2</v>
      </c>
    </row>
    <row r="47" spans="1:13">
      <c r="A47" s="1">
        <v>4</v>
      </c>
      <c r="B47" s="5">
        <v>5.2400000000000002E-2</v>
      </c>
      <c r="C47" s="5">
        <v>7.0000000000000007E-2</v>
      </c>
      <c r="D47" s="5">
        <v>7.0000000000000007E-2</v>
      </c>
      <c r="E47" s="5">
        <v>0.1134</v>
      </c>
      <c r="F47" s="7">
        <v>7.0000000000000007E-2</v>
      </c>
      <c r="G47" s="7">
        <v>7.0000000000000007E-2</v>
      </c>
      <c r="H47" s="7">
        <v>0.1</v>
      </c>
      <c r="I47" s="7">
        <v>0.08</v>
      </c>
      <c r="J47" s="7">
        <v>0.19800000000000001</v>
      </c>
      <c r="K47" s="7">
        <v>0.11</v>
      </c>
      <c r="L47" s="5">
        <f t="shared" si="9"/>
        <v>9.3380000000000005E-2</v>
      </c>
      <c r="M47" s="6">
        <f t="shared" si="10"/>
        <v>0.14560000000000001</v>
      </c>
    </row>
    <row r="48" spans="1:13">
      <c r="A48" s="1">
        <v>6</v>
      </c>
      <c r="B48" s="5">
        <v>3.2500000000000001E-2</v>
      </c>
      <c r="C48" s="5">
        <v>7.0000000000000007E-2</v>
      </c>
      <c r="D48" s="5">
        <v>0.08</v>
      </c>
      <c r="E48" s="5">
        <v>0.1129</v>
      </c>
      <c r="F48" s="7">
        <v>0.05</v>
      </c>
      <c r="G48" s="7">
        <v>7.0000000000000007E-2</v>
      </c>
      <c r="H48" s="7">
        <v>0.09</v>
      </c>
      <c r="I48" s="7">
        <v>0.06</v>
      </c>
      <c r="J48" s="7">
        <v>0.23100000000000001</v>
      </c>
      <c r="K48" s="7">
        <v>0.13</v>
      </c>
      <c r="L48" s="5">
        <f t="shared" si="9"/>
        <v>9.2639999999999986E-2</v>
      </c>
      <c r="M48" s="6">
        <f t="shared" si="10"/>
        <v>0.19850000000000001</v>
      </c>
    </row>
    <row r="49" spans="1:13">
      <c r="A49" s="1">
        <v>8</v>
      </c>
      <c r="B49" s="5">
        <v>4.1799999999999997E-2</v>
      </c>
      <c r="C49" s="5">
        <v>0.06</v>
      </c>
      <c r="D49" s="5">
        <v>0.08</v>
      </c>
      <c r="E49" s="5">
        <v>0.1091</v>
      </c>
      <c r="F49" s="7">
        <v>0.05</v>
      </c>
      <c r="G49" s="7">
        <v>7.0000000000000007E-2</v>
      </c>
      <c r="H49" s="7">
        <v>0.08</v>
      </c>
      <c r="I49" s="7">
        <v>7.0000000000000007E-2</v>
      </c>
      <c r="J49" s="7">
        <v>0.191</v>
      </c>
      <c r="K49" s="7">
        <v>0.04</v>
      </c>
      <c r="L49" s="5">
        <f t="shared" si="9"/>
        <v>7.919000000000001E-2</v>
      </c>
      <c r="M49" s="6">
        <f t="shared" si="10"/>
        <v>0.151</v>
      </c>
    </row>
    <row r="50" spans="1:13">
      <c r="A50" s="1">
        <v>10</v>
      </c>
      <c r="B50" s="5">
        <v>5.7099999999999998E-2</v>
      </c>
      <c r="C50" s="5">
        <v>0.06</v>
      </c>
      <c r="D50" s="5">
        <v>0.09</v>
      </c>
      <c r="E50" s="5">
        <v>9.2499999999999999E-2</v>
      </c>
      <c r="F50" s="7">
        <v>0.06</v>
      </c>
      <c r="G50" s="7">
        <v>0.08</v>
      </c>
      <c r="H50" s="7">
        <v>0.04</v>
      </c>
      <c r="I50" s="7">
        <v>7.0000000000000007E-2</v>
      </c>
      <c r="J50" s="7">
        <v>0.189</v>
      </c>
      <c r="K50" s="7">
        <v>0.1</v>
      </c>
      <c r="L50" s="5">
        <f t="shared" si="9"/>
        <v>8.385999999999999E-2</v>
      </c>
      <c r="M50" s="6">
        <f t="shared" si="10"/>
        <v>0.14899999999999999</v>
      </c>
    </row>
    <row r="51" spans="1:13">
      <c r="A51" s="1">
        <v>12</v>
      </c>
      <c r="B51" s="5">
        <v>5.74E-2</v>
      </c>
      <c r="C51" s="5">
        <v>0.06</v>
      </c>
      <c r="D51" s="5">
        <v>0.09</v>
      </c>
      <c r="E51" s="5">
        <v>7.1599999999999997E-2</v>
      </c>
      <c r="F51" s="7">
        <v>0.06</v>
      </c>
      <c r="G51" s="7">
        <v>0.08</v>
      </c>
      <c r="H51" s="7">
        <v>0.03</v>
      </c>
      <c r="I51" s="7">
        <v>0.08</v>
      </c>
      <c r="J51" s="7">
        <v>0.182</v>
      </c>
      <c r="K51" s="7">
        <v>0.12</v>
      </c>
      <c r="L51" s="5">
        <f t="shared" si="9"/>
        <v>8.3100000000000007E-2</v>
      </c>
      <c r="M51" s="6">
        <f t="shared" si="10"/>
        <v>0.152</v>
      </c>
    </row>
    <row r="52" spans="1:13">
      <c r="A52" s="1">
        <v>14</v>
      </c>
      <c r="B52" s="5">
        <v>5.8500000000000003E-2</v>
      </c>
      <c r="C52" s="5">
        <v>7.0000000000000007E-2</v>
      </c>
      <c r="D52" s="5">
        <v>0.09</v>
      </c>
      <c r="E52" s="5">
        <v>5.6500000000000002E-2</v>
      </c>
      <c r="F52" s="7">
        <v>7.0000000000000007E-2</v>
      </c>
      <c r="G52" s="7">
        <v>0.08</v>
      </c>
      <c r="H52" s="7">
        <v>0.05</v>
      </c>
      <c r="I52" s="7">
        <v>7.0000000000000007E-2</v>
      </c>
      <c r="J52" s="7">
        <v>0.17299999999999999</v>
      </c>
      <c r="K52" s="7">
        <v>0.19</v>
      </c>
      <c r="L52" s="5">
        <f t="shared" si="9"/>
        <v>9.0799999999999992E-2</v>
      </c>
      <c r="M52" s="6">
        <f t="shared" si="10"/>
        <v>0.14000000000000001</v>
      </c>
    </row>
    <row r="53" spans="1:13">
      <c r="A53" s="1">
        <v>16</v>
      </c>
      <c r="B53" s="5">
        <v>6.6600000000000006E-2</v>
      </c>
      <c r="C53" s="5">
        <v>7.0000000000000007E-2</v>
      </c>
      <c r="D53" s="5">
        <v>0.1</v>
      </c>
      <c r="E53" s="5">
        <v>4.7500000000000001E-2</v>
      </c>
      <c r="F53" s="7">
        <v>7.0000000000000007E-2</v>
      </c>
      <c r="G53" s="7">
        <v>0.09</v>
      </c>
      <c r="H53" s="7">
        <v>0.06</v>
      </c>
      <c r="I53" s="7">
        <v>0.09</v>
      </c>
      <c r="J53" s="7">
        <v>0.157</v>
      </c>
      <c r="K53" s="7">
        <v>0.17</v>
      </c>
      <c r="L53" s="5">
        <f t="shared" si="9"/>
        <v>9.2109999999999997E-2</v>
      </c>
      <c r="M53" s="6">
        <f t="shared" si="10"/>
        <v>0.12250000000000001</v>
      </c>
    </row>
    <row r="54" spans="1:13">
      <c r="A54" s="1">
        <v>18</v>
      </c>
      <c r="B54" s="5">
        <v>6.9400000000000003E-2</v>
      </c>
      <c r="C54" s="5">
        <v>0.09</v>
      </c>
      <c r="D54" s="5">
        <v>0.09</v>
      </c>
      <c r="E54" s="5">
        <v>4.4900000000000002E-2</v>
      </c>
      <c r="F54" s="7">
        <v>0.08</v>
      </c>
      <c r="G54" s="7">
        <v>0.09</v>
      </c>
      <c r="H54" s="7">
        <v>0.06</v>
      </c>
      <c r="I54" s="7">
        <v>0.09</v>
      </c>
      <c r="J54" s="7">
        <v>0.152</v>
      </c>
      <c r="K54" s="7">
        <v>0.19</v>
      </c>
      <c r="L54" s="5">
        <f t="shared" si="9"/>
        <v>9.5629999999999993E-2</v>
      </c>
      <c r="M54" s="6">
        <f t="shared" si="10"/>
        <v>0.14510000000000001</v>
      </c>
    </row>
    <row r="55" spans="1:13">
      <c r="A55" s="1">
        <v>20</v>
      </c>
      <c r="B55" s="5">
        <v>9.3299999999999994E-2</v>
      </c>
      <c r="C55" s="5">
        <v>0.1</v>
      </c>
      <c r="D55" s="5">
        <v>0.12</v>
      </c>
      <c r="E55" s="5">
        <v>4.9399999999999999E-2</v>
      </c>
      <c r="F55" s="7">
        <v>0.12</v>
      </c>
      <c r="G55" s="7">
        <v>0.1</v>
      </c>
      <c r="H55" s="7">
        <v>0.06</v>
      </c>
      <c r="I55" s="7">
        <v>0.1</v>
      </c>
      <c r="J55" s="7">
        <v>0.14299999999999999</v>
      </c>
      <c r="K55" s="7">
        <v>0.14000000000000001</v>
      </c>
      <c r="L55" s="5">
        <f t="shared" si="9"/>
        <v>0.10257000000000001</v>
      </c>
      <c r="M55" s="6">
        <f t="shared" si="10"/>
        <v>9.3599999999999989E-2</v>
      </c>
    </row>
    <row r="56" spans="1:13">
      <c r="A56" s="1">
        <v>22</v>
      </c>
      <c r="B56" s="7"/>
      <c r="C56" s="5"/>
      <c r="D56" s="7"/>
      <c r="E56" s="5"/>
      <c r="F56" s="7"/>
      <c r="G56" s="7"/>
      <c r="H56" s="7"/>
      <c r="I56" s="7"/>
      <c r="J56" s="7"/>
      <c r="K56" s="7"/>
      <c r="L56" s="5" t="e">
        <f t="shared" si="9"/>
        <v>#DIV/0!</v>
      </c>
      <c r="M56" s="6">
        <f t="shared" si="10"/>
        <v>0</v>
      </c>
    </row>
    <row r="57" spans="1:13">
      <c r="A57" s="1">
        <v>24</v>
      </c>
      <c r="B57" s="7"/>
      <c r="C57" s="5"/>
      <c r="D57" s="7"/>
      <c r="E57" s="5"/>
      <c r="F57" s="7"/>
      <c r="G57" s="7"/>
      <c r="H57" s="7"/>
      <c r="I57" s="7"/>
      <c r="J57" s="7"/>
      <c r="K57" s="7"/>
      <c r="L57" s="5" t="e">
        <f t="shared" si="9"/>
        <v>#DIV/0!</v>
      </c>
      <c r="M57" s="6">
        <f t="shared" si="10"/>
        <v>0</v>
      </c>
    </row>
    <row r="58" spans="1:13">
      <c r="A58" s="1">
        <v>26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5" t="e">
        <f t="shared" si="9"/>
        <v>#DIV/0!</v>
      </c>
      <c r="M58" s="6">
        <f t="shared" si="10"/>
        <v>0</v>
      </c>
    </row>
    <row r="59" spans="1:13">
      <c r="A59" s="1">
        <v>28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5" t="e">
        <f t="shared" si="9"/>
        <v>#DIV/0!</v>
      </c>
      <c r="M59" s="6">
        <f t="shared" si="10"/>
        <v>0</v>
      </c>
    </row>
    <row r="60" spans="1:13">
      <c r="A60" s="1">
        <v>30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5" t="e">
        <f t="shared" si="9"/>
        <v>#DIV/0!</v>
      </c>
      <c r="M60" s="6">
        <f t="shared" si="10"/>
        <v>0</v>
      </c>
    </row>
    <row r="63" spans="1:13">
      <c r="A63" s="1"/>
      <c r="B63" s="56" t="s">
        <v>12</v>
      </c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8"/>
    </row>
    <row r="64" spans="1:13">
      <c r="A64" s="1" t="s">
        <v>1</v>
      </c>
      <c r="B64" s="1" t="s">
        <v>5</v>
      </c>
      <c r="C64" s="1" t="s">
        <v>6</v>
      </c>
      <c r="D64" s="1" t="s">
        <v>7</v>
      </c>
      <c r="E64" s="1" t="s">
        <v>0</v>
      </c>
      <c r="F64" s="1" t="s">
        <v>14</v>
      </c>
      <c r="G64" s="1" t="s">
        <v>15</v>
      </c>
      <c r="H64" s="1" t="s">
        <v>18</v>
      </c>
      <c r="I64" s="1" t="s">
        <v>19</v>
      </c>
      <c r="J64" s="1" t="s">
        <v>22</v>
      </c>
      <c r="K64" s="1" t="s">
        <v>45</v>
      </c>
      <c r="L64" s="1" t="s">
        <v>17</v>
      </c>
      <c r="M64" s="1" t="s">
        <v>3</v>
      </c>
    </row>
    <row r="65" spans="1:13">
      <c r="A65" s="1">
        <v>0</v>
      </c>
      <c r="B65" s="8">
        <v>1</v>
      </c>
      <c r="C65" s="8">
        <v>1</v>
      </c>
      <c r="D65" s="8">
        <v>1</v>
      </c>
      <c r="E65" s="8">
        <v>1</v>
      </c>
      <c r="F65" s="9">
        <v>1</v>
      </c>
      <c r="G65" s="9">
        <v>1</v>
      </c>
      <c r="H65" s="9">
        <v>1</v>
      </c>
      <c r="I65" s="9">
        <v>1</v>
      </c>
      <c r="J65" s="9">
        <v>1</v>
      </c>
      <c r="K65" s="9">
        <v>1</v>
      </c>
      <c r="L65" s="10">
        <f>MEDIAN(B65:K65)</f>
        <v>1</v>
      </c>
      <c r="M65" s="10">
        <f>MAX(B65:K65)-MIN(B65:K65)</f>
        <v>0</v>
      </c>
    </row>
    <row r="66" spans="1:13">
      <c r="A66" s="1">
        <v>2</v>
      </c>
      <c r="B66" s="8">
        <v>1</v>
      </c>
      <c r="C66" s="8">
        <v>1</v>
      </c>
      <c r="D66" s="8">
        <v>1</v>
      </c>
      <c r="E66" s="8">
        <v>1</v>
      </c>
      <c r="F66" s="9">
        <v>1</v>
      </c>
      <c r="G66" s="9">
        <v>1</v>
      </c>
      <c r="H66" s="9">
        <v>1</v>
      </c>
      <c r="I66" s="9">
        <v>1</v>
      </c>
      <c r="J66" s="9">
        <v>1</v>
      </c>
      <c r="K66" s="9">
        <v>1</v>
      </c>
      <c r="L66" s="10">
        <f t="shared" ref="L66:L80" si="11">MEDIAN(B66:K66)</f>
        <v>1</v>
      </c>
      <c r="M66" s="10">
        <f t="shared" ref="M66:M80" si="12">MAX(B66:K66)-MIN(B66:K66)</f>
        <v>0</v>
      </c>
    </row>
    <row r="67" spans="1:13">
      <c r="A67" s="1">
        <v>4</v>
      </c>
      <c r="B67" s="8">
        <v>1</v>
      </c>
      <c r="C67" s="8">
        <v>1</v>
      </c>
      <c r="D67" s="8">
        <v>1</v>
      </c>
      <c r="E67" s="8">
        <v>1</v>
      </c>
      <c r="F67" s="9">
        <v>1</v>
      </c>
      <c r="G67" s="9">
        <v>1</v>
      </c>
      <c r="H67" s="9">
        <v>1</v>
      </c>
      <c r="I67" s="9">
        <v>1</v>
      </c>
      <c r="J67" s="9">
        <v>1</v>
      </c>
      <c r="K67" s="9">
        <v>1</v>
      </c>
      <c r="L67" s="10">
        <f t="shared" si="11"/>
        <v>1</v>
      </c>
      <c r="M67" s="10">
        <f t="shared" si="12"/>
        <v>0</v>
      </c>
    </row>
    <row r="68" spans="1:13">
      <c r="A68" s="1">
        <v>6</v>
      </c>
      <c r="B68" s="8">
        <v>1</v>
      </c>
      <c r="C68" s="8">
        <v>1</v>
      </c>
      <c r="D68" s="8">
        <v>1</v>
      </c>
      <c r="E68" s="8">
        <v>1</v>
      </c>
      <c r="F68" s="9">
        <v>1</v>
      </c>
      <c r="G68" s="9">
        <v>1</v>
      </c>
      <c r="H68" s="9">
        <v>1</v>
      </c>
      <c r="I68" s="9">
        <v>1</v>
      </c>
      <c r="J68" s="9">
        <v>1</v>
      </c>
      <c r="K68" s="9">
        <v>1</v>
      </c>
      <c r="L68" s="10">
        <f t="shared" si="11"/>
        <v>1</v>
      </c>
      <c r="M68" s="10">
        <f t="shared" si="12"/>
        <v>0</v>
      </c>
    </row>
    <row r="69" spans="1:13">
      <c r="A69" s="1">
        <v>8</v>
      </c>
      <c r="B69" s="8">
        <v>1</v>
      </c>
      <c r="C69" s="8">
        <v>1</v>
      </c>
      <c r="D69" s="8">
        <v>1</v>
      </c>
      <c r="E69" s="8">
        <v>1</v>
      </c>
      <c r="F69" s="9">
        <v>1</v>
      </c>
      <c r="G69" s="9">
        <v>1</v>
      </c>
      <c r="H69" s="9">
        <v>1</v>
      </c>
      <c r="I69" s="9">
        <v>1</v>
      </c>
      <c r="J69" s="9">
        <v>1</v>
      </c>
      <c r="K69" s="9">
        <v>1</v>
      </c>
      <c r="L69" s="10">
        <f t="shared" si="11"/>
        <v>1</v>
      </c>
      <c r="M69" s="10">
        <f t="shared" si="12"/>
        <v>0</v>
      </c>
    </row>
    <row r="70" spans="1:13">
      <c r="A70" s="1">
        <v>10</v>
      </c>
      <c r="B70" s="8">
        <v>1</v>
      </c>
      <c r="C70" s="8">
        <v>1</v>
      </c>
      <c r="D70" s="8">
        <v>1</v>
      </c>
      <c r="E70" s="8">
        <v>1</v>
      </c>
      <c r="F70" s="9">
        <v>1</v>
      </c>
      <c r="G70" s="9">
        <v>2</v>
      </c>
      <c r="H70" s="9">
        <v>1</v>
      </c>
      <c r="I70" s="9">
        <v>1</v>
      </c>
      <c r="J70" s="9">
        <v>1</v>
      </c>
      <c r="K70" s="9">
        <v>1</v>
      </c>
      <c r="L70" s="10">
        <f t="shared" si="11"/>
        <v>1</v>
      </c>
      <c r="M70" s="10">
        <f t="shared" si="12"/>
        <v>1</v>
      </c>
    </row>
    <row r="71" spans="1:13">
      <c r="A71" s="1">
        <v>12</v>
      </c>
      <c r="B71" s="8">
        <v>1</v>
      </c>
      <c r="C71" s="8">
        <v>1</v>
      </c>
      <c r="D71" s="8">
        <v>1</v>
      </c>
      <c r="E71" s="8">
        <v>1</v>
      </c>
      <c r="F71" s="9">
        <v>1</v>
      </c>
      <c r="G71" s="9">
        <v>2</v>
      </c>
      <c r="H71" s="9">
        <v>1</v>
      </c>
      <c r="I71" s="9">
        <v>1</v>
      </c>
      <c r="J71" s="9">
        <v>2</v>
      </c>
      <c r="K71" s="9">
        <v>2</v>
      </c>
      <c r="L71" s="10">
        <f t="shared" si="11"/>
        <v>1</v>
      </c>
      <c r="M71" s="10">
        <f t="shared" si="12"/>
        <v>1</v>
      </c>
    </row>
    <row r="72" spans="1:13">
      <c r="A72" s="1">
        <v>14</v>
      </c>
      <c r="B72" s="8">
        <v>2</v>
      </c>
      <c r="C72" s="8">
        <v>2</v>
      </c>
      <c r="D72" s="8">
        <v>1</v>
      </c>
      <c r="E72" s="8">
        <v>1</v>
      </c>
      <c r="F72" s="9">
        <v>2</v>
      </c>
      <c r="G72" s="9">
        <v>2</v>
      </c>
      <c r="H72" s="9">
        <v>2</v>
      </c>
      <c r="I72" s="9">
        <v>1</v>
      </c>
      <c r="J72" s="9">
        <v>2</v>
      </c>
      <c r="K72" s="9">
        <v>2</v>
      </c>
      <c r="L72" s="10">
        <f t="shared" si="11"/>
        <v>2</v>
      </c>
      <c r="M72" s="10">
        <f t="shared" si="12"/>
        <v>1</v>
      </c>
    </row>
    <row r="73" spans="1:13">
      <c r="A73" s="1">
        <v>16</v>
      </c>
      <c r="B73" s="8">
        <v>2</v>
      </c>
      <c r="C73" s="8">
        <v>2</v>
      </c>
      <c r="D73" s="8">
        <v>2</v>
      </c>
      <c r="E73" s="8">
        <v>2</v>
      </c>
      <c r="F73" s="8">
        <v>2</v>
      </c>
      <c r="G73" s="9">
        <v>2</v>
      </c>
      <c r="H73" s="9">
        <v>2</v>
      </c>
      <c r="I73" s="9">
        <v>1</v>
      </c>
      <c r="J73" s="9">
        <v>2</v>
      </c>
      <c r="K73" s="9">
        <v>2</v>
      </c>
      <c r="L73" s="10">
        <f t="shared" si="11"/>
        <v>2</v>
      </c>
      <c r="M73" s="10">
        <f t="shared" si="12"/>
        <v>1</v>
      </c>
    </row>
    <row r="74" spans="1:13">
      <c r="A74" s="1">
        <v>18</v>
      </c>
      <c r="B74" s="8">
        <v>2</v>
      </c>
      <c r="C74" s="8">
        <v>2</v>
      </c>
      <c r="D74" s="8">
        <v>2</v>
      </c>
      <c r="E74" s="8">
        <v>2</v>
      </c>
      <c r="F74" s="9">
        <v>2</v>
      </c>
      <c r="G74" s="9">
        <v>2</v>
      </c>
      <c r="H74" s="9">
        <v>2</v>
      </c>
      <c r="I74" s="9">
        <v>2</v>
      </c>
      <c r="J74" s="9">
        <v>2</v>
      </c>
      <c r="K74" s="9">
        <v>2</v>
      </c>
      <c r="L74" s="10">
        <f t="shared" si="11"/>
        <v>2</v>
      </c>
      <c r="M74" s="10">
        <f t="shared" si="12"/>
        <v>0</v>
      </c>
    </row>
    <row r="75" spans="1:13">
      <c r="A75" s="1">
        <v>20</v>
      </c>
      <c r="B75" s="8">
        <v>2</v>
      </c>
      <c r="C75" s="8">
        <v>2</v>
      </c>
      <c r="D75" s="8">
        <v>2</v>
      </c>
      <c r="E75" s="8">
        <v>2</v>
      </c>
      <c r="F75" s="9">
        <v>2</v>
      </c>
      <c r="G75" s="9">
        <v>2</v>
      </c>
      <c r="H75" s="9">
        <v>2</v>
      </c>
      <c r="I75" s="9">
        <v>2</v>
      </c>
      <c r="J75" s="9">
        <v>2</v>
      </c>
      <c r="K75" s="9">
        <v>2</v>
      </c>
      <c r="L75" s="10">
        <f t="shared" si="11"/>
        <v>2</v>
      </c>
      <c r="M75" s="10">
        <f t="shared" si="12"/>
        <v>0</v>
      </c>
    </row>
    <row r="76" spans="1:13">
      <c r="A76" s="1">
        <v>22</v>
      </c>
      <c r="B76" s="9"/>
      <c r="C76" s="8"/>
      <c r="D76" s="9"/>
      <c r="E76" s="8"/>
      <c r="F76" s="9"/>
      <c r="G76" s="9"/>
      <c r="H76" s="9"/>
      <c r="I76" s="9"/>
      <c r="J76" s="9"/>
      <c r="K76" s="9"/>
      <c r="L76" s="10" t="e">
        <f t="shared" si="11"/>
        <v>#NUM!</v>
      </c>
      <c r="M76" s="10">
        <f t="shared" si="12"/>
        <v>0</v>
      </c>
    </row>
    <row r="77" spans="1:13">
      <c r="A77" s="1">
        <v>24</v>
      </c>
      <c r="B77" s="9"/>
      <c r="C77" s="8"/>
      <c r="D77" s="9"/>
      <c r="E77" s="8"/>
      <c r="F77" s="9"/>
      <c r="G77" s="9"/>
      <c r="H77" s="9"/>
      <c r="I77" s="9"/>
      <c r="J77" s="9"/>
      <c r="K77" s="9"/>
      <c r="L77" s="10" t="e">
        <f t="shared" si="11"/>
        <v>#NUM!</v>
      </c>
      <c r="M77" s="10">
        <f t="shared" si="12"/>
        <v>0</v>
      </c>
    </row>
    <row r="78" spans="1:13">
      <c r="A78" s="1">
        <v>26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10" t="e">
        <f t="shared" si="11"/>
        <v>#NUM!</v>
      </c>
      <c r="M78" s="10">
        <f t="shared" si="12"/>
        <v>0</v>
      </c>
    </row>
    <row r="79" spans="1:13">
      <c r="A79" s="1">
        <v>28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10" t="e">
        <f t="shared" si="11"/>
        <v>#NUM!</v>
      </c>
      <c r="M79" s="10">
        <f t="shared" si="12"/>
        <v>0</v>
      </c>
    </row>
    <row r="80" spans="1:13">
      <c r="A80" s="1">
        <v>30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10" t="e">
        <f t="shared" si="11"/>
        <v>#NUM!</v>
      </c>
      <c r="M80" s="10">
        <f t="shared" si="12"/>
        <v>0</v>
      </c>
    </row>
    <row r="83" spans="1:13">
      <c r="A83" s="1"/>
      <c r="B83" s="56" t="s">
        <v>13</v>
      </c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8"/>
    </row>
    <row r="84" spans="1:13">
      <c r="A84" s="1" t="s">
        <v>1</v>
      </c>
      <c r="B84" s="1" t="s">
        <v>5</v>
      </c>
      <c r="C84" s="1" t="s">
        <v>6</v>
      </c>
      <c r="D84" s="1" t="s">
        <v>7</v>
      </c>
      <c r="E84" s="1" t="s">
        <v>0</v>
      </c>
      <c r="F84" s="1" t="s">
        <v>14</v>
      </c>
      <c r="G84" s="1" t="s">
        <v>15</v>
      </c>
      <c r="H84" s="1" t="s">
        <v>18</v>
      </c>
      <c r="I84" s="1" t="s">
        <v>19</v>
      </c>
      <c r="J84" s="1" t="s">
        <v>22</v>
      </c>
      <c r="K84" s="1" t="s">
        <v>45</v>
      </c>
      <c r="L84" s="1" t="s">
        <v>17</v>
      </c>
      <c r="M84" s="1" t="s">
        <v>3</v>
      </c>
    </row>
    <row r="85" spans="1:13">
      <c r="A85" s="1">
        <v>0</v>
      </c>
      <c r="B85" s="2">
        <v>3</v>
      </c>
      <c r="C85" s="2">
        <v>3</v>
      </c>
      <c r="D85" s="2">
        <v>3</v>
      </c>
      <c r="E85" s="8">
        <v>3</v>
      </c>
      <c r="F85" s="9">
        <v>3</v>
      </c>
      <c r="G85" s="9">
        <v>3</v>
      </c>
      <c r="H85" s="9">
        <v>3</v>
      </c>
      <c r="I85" s="9">
        <v>3</v>
      </c>
      <c r="J85" s="9">
        <v>2</v>
      </c>
      <c r="K85" s="9">
        <v>3</v>
      </c>
      <c r="L85" s="10">
        <f>MEDIAN(B85:K85)</f>
        <v>3</v>
      </c>
      <c r="M85" s="10">
        <f>MAX(B85:K85)-MIN(B85:K85)</f>
        <v>1</v>
      </c>
    </row>
    <row r="86" spans="1:13">
      <c r="A86" s="1">
        <v>2</v>
      </c>
      <c r="B86" s="2">
        <v>4</v>
      </c>
      <c r="C86" s="2">
        <v>3</v>
      </c>
      <c r="D86" s="2">
        <v>4</v>
      </c>
      <c r="E86" s="8">
        <v>4</v>
      </c>
      <c r="F86" s="9">
        <v>3</v>
      </c>
      <c r="G86" s="9">
        <v>4</v>
      </c>
      <c r="H86" s="9">
        <v>4</v>
      </c>
      <c r="I86" s="9">
        <v>4</v>
      </c>
      <c r="J86" s="9">
        <v>3</v>
      </c>
      <c r="K86" s="9">
        <v>4</v>
      </c>
      <c r="L86" s="10">
        <f t="shared" ref="L86:L100" si="13">MEDIAN(B86:K86)</f>
        <v>4</v>
      </c>
      <c r="M86" s="10">
        <f t="shared" ref="M86:M100" si="14">MAX(B86:K86)-MIN(B86:K86)</f>
        <v>1</v>
      </c>
    </row>
    <row r="87" spans="1:13">
      <c r="A87" s="1">
        <v>4</v>
      </c>
      <c r="B87" s="2">
        <v>4</v>
      </c>
      <c r="C87" s="2">
        <v>4</v>
      </c>
      <c r="D87" s="2">
        <v>5</v>
      </c>
      <c r="E87" s="8">
        <v>5</v>
      </c>
      <c r="F87" s="9">
        <v>4</v>
      </c>
      <c r="G87" s="9">
        <v>5</v>
      </c>
      <c r="H87" s="9">
        <v>5</v>
      </c>
      <c r="I87" s="9">
        <v>4</v>
      </c>
      <c r="J87" s="9">
        <v>4</v>
      </c>
      <c r="K87" s="9">
        <v>5</v>
      </c>
      <c r="L87" s="10">
        <f t="shared" si="13"/>
        <v>4.5</v>
      </c>
      <c r="M87" s="10">
        <f t="shared" si="14"/>
        <v>1</v>
      </c>
    </row>
    <row r="88" spans="1:13">
      <c r="A88" s="1">
        <v>6</v>
      </c>
      <c r="B88" s="2">
        <v>5</v>
      </c>
      <c r="C88" s="2">
        <v>5</v>
      </c>
      <c r="D88" s="2">
        <v>6</v>
      </c>
      <c r="E88" s="8">
        <v>6</v>
      </c>
      <c r="F88" s="9">
        <v>5</v>
      </c>
      <c r="G88" s="9">
        <v>6</v>
      </c>
      <c r="H88" s="9">
        <v>6</v>
      </c>
      <c r="I88" s="9">
        <v>6</v>
      </c>
      <c r="J88" s="9">
        <v>5</v>
      </c>
      <c r="K88" s="9">
        <v>6</v>
      </c>
      <c r="L88" s="10">
        <f t="shared" si="13"/>
        <v>6</v>
      </c>
      <c r="M88" s="10">
        <f t="shared" si="14"/>
        <v>1</v>
      </c>
    </row>
    <row r="89" spans="1:13">
      <c r="A89" s="1">
        <v>8</v>
      </c>
      <c r="B89" s="2">
        <v>6</v>
      </c>
      <c r="C89" s="2">
        <v>6</v>
      </c>
      <c r="D89" s="2">
        <v>7</v>
      </c>
      <c r="E89" s="8">
        <v>7</v>
      </c>
      <c r="F89" s="9">
        <v>6</v>
      </c>
      <c r="G89" s="9">
        <v>7</v>
      </c>
      <c r="H89" s="9">
        <v>7</v>
      </c>
      <c r="I89" s="9">
        <v>6</v>
      </c>
      <c r="J89" s="9">
        <v>5</v>
      </c>
      <c r="K89" s="9">
        <v>7</v>
      </c>
      <c r="L89" s="10">
        <f t="shared" si="13"/>
        <v>6.5</v>
      </c>
      <c r="M89" s="10">
        <f t="shared" si="14"/>
        <v>2</v>
      </c>
    </row>
    <row r="90" spans="1:13">
      <c r="A90" s="1">
        <v>10</v>
      </c>
      <c r="B90" s="2">
        <v>8</v>
      </c>
      <c r="C90" s="2">
        <v>6</v>
      </c>
      <c r="D90" s="2">
        <v>8</v>
      </c>
      <c r="E90" s="8">
        <v>8</v>
      </c>
      <c r="F90" s="9">
        <v>7</v>
      </c>
      <c r="G90" s="9">
        <v>5</v>
      </c>
      <c r="H90" s="9">
        <v>8</v>
      </c>
      <c r="I90" s="9">
        <v>7</v>
      </c>
      <c r="J90" s="9">
        <v>6</v>
      </c>
      <c r="K90" s="9">
        <v>7</v>
      </c>
      <c r="L90" s="10">
        <f t="shared" si="13"/>
        <v>7</v>
      </c>
      <c r="M90" s="10">
        <f t="shared" si="14"/>
        <v>3</v>
      </c>
    </row>
    <row r="91" spans="1:13">
      <c r="A91" s="1">
        <v>12</v>
      </c>
      <c r="B91" s="2">
        <v>8</v>
      </c>
      <c r="C91" s="2">
        <v>7</v>
      </c>
      <c r="D91" s="2">
        <v>9</v>
      </c>
      <c r="E91" s="8">
        <v>9</v>
      </c>
      <c r="F91" s="9">
        <v>7</v>
      </c>
      <c r="G91" s="9">
        <v>6</v>
      </c>
      <c r="H91" s="9">
        <v>9</v>
      </c>
      <c r="I91" s="9">
        <v>8</v>
      </c>
      <c r="J91" s="9">
        <v>6</v>
      </c>
      <c r="K91" s="9">
        <v>8</v>
      </c>
      <c r="L91" s="10">
        <f t="shared" si="13"/>
        <v>8</v>
      </c>
      <c r="M91" s="10">
        <f t="shared" si="14"/>
        <v>3</v>
      </c>
    </row>
    <row r="92" spans="1:13">
      <c r="A92" s="1">
        <v>14</v>
      </c>
      <c r="B92" s="2">
        <v>6</v>
      </c>
      <c r="C92" s="2">
        <v>8</v>
      </c>
      <c r="D92" s="2">
        <v>9</v>
      </c>
      <c r="E92" s="8">
        <v>9</v>
      </c>
      <c r="F92" s="9">
        <v>8</v>
      </c>
      <c r="G92" s="9">
        <v>6</v>
      </c>
      <c r="H92" s="9">
        <v>5</v>
      </c>
      <c r="I92" s="9">
        <v>8</v>
      </c>
      <c r="J92" s="9">
        <v>7</v>
      </c>
      <c r="K92" s="9">
        <v>8</v>
      </c>
      <c r="L92" s="10">
        <f t="shared" si="13"/>
        <v>8</v>
      </c>
      <c r="M92" s="10">
        <f t="shared" si="14"/>
        <v>4</v>
      </c>
    </row>
    <row r="93" spans="1:13">
      <c r="A93" s="1">
        <v>16</v>
      </c>
      <c r="B93" s="2">
        <v>6</v>
      </c>
      <c r="C93" s="2">
        <v>8</v>
      </c>
      <c r="D93" s="2">
        <v>9</v>
      </c>
      <c r="E93" s="8">
        <v>6</v>
      </c>
      <c r="F93" s="9">
        <v>8</v>
      </c>
      <c r="G93" s="9">
        <v>7</v>
      </c>
      <c r="H93" s="9">
        <v>6</v>
      </c>
      <c r="I93" s="9">
        <v>8</v>
      </c>
      <c r="J93" s="9">
        <v>7</v>
      </c>
      <c r="K93" s="9">
        <v>8</v>
      </c>
      <c r="L93" s="10">
        <f t="shared" si="13"/>
        <v>7.5</v>
      </c>
      <c r="M93" s="10">
        <f t="shared" si="14"/>
        <v>3</v>
      </c>
    </row>
    <row r="94" spans="1:13">
      <c r="A94" s="1">
        <v>18</v>
      </c>
      <c r="B94" s="2">
        <v>8</v>
      </c>
      <c r="C94" s="2">
        <v>9</v>
      </c>
      <c r="D94" s="2">
        <v>9</v>
      </c>
      <c r="E94" s="8">
        <v>6</v>
      </c>
      <c r="F94" s="9">
        <v>9</v>
      </c>
      <c r="G94" s="9">
        <v>8</v>
      </c>
      <c r="H94" s="9">
        <v>8</v>
      </c>
      <c r="I94" s="9">
        <v>9</v>
      </c>
      <c r="J94" s="9">
        <v>8</v>
      </c>
      <c r="K94" s="9">
        <v>9</v>
      </c>
      <c r="L94" s="10">
        <f t="shared" si="13"/>
        <v>8.5</v>
      </c>
      <c r="M94" s="10">
        <f t="shared" si="14"/>
        <v>3</v>
      </c>
    </row>
    <row r="95" spans="1:13">
      <c r="A95" s="1">
        <v>20</v>
      </c>
      <c r="B95" s="2">
        <v>9</v>
      </c>
      <c r="C95" s="2">
        <v>9</v>
      </c>
      <c r="D95" s="2">
        <v>10</v>
      </c>
      <c r="E95" s="8">
        <v>8</v>
      </c>
      <c r="F95" s="9">
        <v>9</v>
      </c>
      <c r="G95" s="9">
        <v>11</v>
      </c>
      <c r="H95" s="9">
        <v>8</v>
      </c>
      <c r="I95" s="9">
        <v>10</v>
      </c>
      <c r="J95" s="9">
        <v>9</v>
      </c>
      <c r="K95" s="9">
        <v>10</v>
      </c>
      <c r="L95" s="10">
        <f t="shared" si="13"/>
        <v>9</v>
      </c>
      <c r="M95" s="10">
        <f t="shared" si="14"/>
        <v>3</v>
      </c>
    </row>
    <row r="96" spans="1:13">
      <c r="A96" s="1">
        <v>22</v>
      </c>
      <c r="B96" s="8"/>
      <c r="C96" s="2"/>
      <c r="D96" s="8"/>
      <c r="E96" s="8"/>
      <c r="F96" s="9"/>
      <c r="G96" s="9"/>
      <c r="H96" s="9"/>
      <c r="I96" s="9"/>
      <c r="J96" s="9"/>
      <c r="K96" s="9"/>
      <c r="L96" s="10" t="e">
        <f t="shared" si="13"/>
        <v>#NUM!</v>
      </c>
      <c r="M96" s="10">
        <f t="shared" si="14"/>
        <v>0</v>
      </c>
    </row>
    <row r="97" spans="1:13">
      <c r="A97" s="1">
        <v>24</v>
      </c>
      <c r="B97" s="8"/>
      <c r="C97" s="2"/>
      <c r="D97" s="8"/>
      <c r="E97" s="8"/>
      <c r="F97" s="9"/>
      <c r="G97" s="9"/>
      <c r="H97" s="9"/>
      <c r="I97" s="9"/>
      <c r="J97" s="9"/>
      <c r="K97" s="9"/>
      <c r="L97" s="10" t="e">
        <f t="shared" si="13"/>
        <v>#NUM!</v>
      </c>
      <c r="M97" s="10">
        <f t="shared" si="14"/>
        <v>0</v>
      </c>
    </row>
    <row r="98" spans="1:13">
      <c r="A98" s="1">
        <v>26</v>
      </c>
      <c r="B98" s="8"/>
      <c r="C98" s="8"/>
      <c r="D98" s="8"/>
      <c r="E98" s="8"/>
      <c r="F98" s="9"/>
      <c r="G98" s="9"/>
      <c r="H98" s="9"/>
      <c r="I98" s="9"/>
      <c r="J98" s="9"/>
      <c r="K98" s="9"/>
      <c r="L98" s="10" t="e">
        <f t="shared" si="13"/>
        <v>#NUM!</v>
      </c>
      <c r="M98" s="10">
        <f t="shared" si="14"/>
        <v>0</v>
      </c>
    </row>
    <row r="99" spans="1:13">
      <c r="A99" s="1">
        <v>28</v>
      </c>
      <c r="B99" s="8"/>
      <c r="C99" s="8"/>
      <c r="D99" s="8"/>
      <c r="E99" s="9"/>
      <c r="F99" s="9"/>
      <c r="G99" s="9"/>
      <c r="H99" s="9"/>
      <c r="I99" s="9"/>
      <c r="J99" s="9"/>
      <c r="K99" s="9"/>
      <c r="L99" s="10" t="e">
        <f t="shared" si="13"/>
        <v>#NUM!</v>
      </c>
      <c r="M99" s="10">
        <f t="shared" si="14"/>
        <v>0</v>
      </c>
    </row>
    <row r="100" spans="1:13">
      <c r="A100" s="1">
        <v>30</v>
      </c>
      <c r="B100" s="8"/>
      <c r="C100" s="8"/>
      <c r="D100" s="8"/>
      <c r="E100" s="9"/>
      <c r="F100" s="9"/>
      <c r="G100" s="9"/>
      <c r="H100" s="9"/>
      <c r="I100" s="9"/>
      <c r="J100" s="9"/>
      <c r="K100" s="9"/>
      <c r="L100" s="10" t="e">
        <f t="shared" si="13"/>
        <v>#NUM!</v>
      </c>
      <c r="M100" s="10">
        <f t="shared" si="14"/>
        <v>0</v>
      </c>
    </row>
  </sheetData>
  <mergeCells count="5">
    <mergeCell ref="B1:M1"/>
    <mergeCell ref="B22:M22"/>
    <mergeCell ref="B43:M43"/>
    <mergeCell ref="B63:M63"/>
    <mergeCell ref="B83:M83"/>
  </mergeCells>
  <phoneticPr fontId="1" type="noConversion"/>
  <conditionalFormatting sqref="M24:M40">
    <cfRule type="cellIs" dxfId="3" priority="1" operator="greaterThan">
      <formula>2.55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A4" zoomScaleNormal="100" workbookViewId="0">
      <selection activeCell="L25" sqref="L25"/>
    </sheetView>
  </sheetViews>
  <sheetFormatPr defaultColWidth="8.875" defaultRowHeight="14.25"/>
  <cols>
    <col min="1" max="23" width="10.625" customWidth="1"/>
    <col min="24" max="24" width="11.375" customWidth="1"/>
    <col min="25" max="25" width="9.625" customWidth="1"/>
  </cols>
  <sheetData>
    <row r="1" spans="1:13">
      <c r="A1" s="1"/>
      <c r="B1" s="60" t="s">
        <v>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>
      <c r="A2" s="1" t="s">
        <v>1</v>
      </c>
      <c r="B2" s="1" t="s">
        <v>44</v>
      </c>
      <c r="C2" s="1" t="s">
        <v>6</v>
      </c>
      <c r="D2" s="1" t="s">
        <v>7</v>
      </c>
      <c r="E2" s="1" t="s">
        <v>0</v>
      </c>
      <c r="F2" s="1" t="s">
        <v>14</v>
      </c>
      <c r="G2" s="1" t="s">
        <v>15</v>
      </c>
      <c r="H2" s="1" t="s">
        <v>18</v>
      </c>
      <c r="I2" s="1" t="s">
        <v>19</v>
      </c>
      <c r="J2" s="1" t="s">
        <v>22</v>
      </c>
      <c r="K2" s="1" t="s">
        <v>45</v>
      </c>
      <c r="L2" s="1" t="s">
        <v>2</v>
      </c>
      <c r="M2" s="1" t="s">
        <v>3</v>
      </c>
    </row>
    <row r="3" spans="1:13">
      <c r="A3" s="1">
        <v>0</v>
      </c>
      <c r="B3" s="5">
        <v>5.9</v>
      </c>
      <c r="C3" s="5">
        <v>6</v>
      </c>
      <c r="D3" s="5">
        <v>6.7</v>
      </c>
      <c r="E3" s="5">
        <v>6.2782</v>
      </c>
      <c r="F3" s="7">
        <v>6.09</v>
      </c>
      <c r="G3" s="7">
        <v>5.72</v>
      </c>
      <c r="H3" s="7">
        <v>6.36</v>
      </c>
      <c r="I3" s="7">
        <v>6.3</v>
      </c>
      <c r="J3" s="7">
        <v>5.28</v>
      </c>
      <c r="K3" s="7">
        <v>6.36</v>
      </c>
      <c r="L3" s="3">
        <f>AVERAGE(B3:K3)</f>
        <v>6.0988199999999999</v>
      </c>
      <c r="M3" s="4">
        <f>(MAX(B3:K3)-MIN(B3:K3))/L3</f>
        <v>0.23283192486415405</v>
      </c>
    </row>
    <row r="4" spans="1:13">
      <c r="A4" s="1">
        <v>2</v>
      </c>
      <c r="B4" s="5">
        <v>7.86</v>
      </c>
      <c r="C4" s="5">
        <v>8</v>
      </c>
      <c r="D4" s="5">
        <v>9.3000000000000007</v>
      </c>
      <c r="E4" s="5">
        <v>8.1042000000000005</v>
      </c>
      <c r="F4" s="7">
        <v>8.42</v>
      </c>
      <c r="G4" s="7">
        <v>8.39</v>
      </c>
      <c r="H4" s="7">
        <v>8.35</v>
      </c>
      <c r="I4" s="7">
        <v>7.59</v>
      </c>
      <c r="J4" s="7">
        <v>7.6950000000000003</v>
      </c>
      <c r="K4" s="7">
        <v>8.44</v>
      </c>
      <c r="L4" s="3">
        <f t="shared" ref="L4:L13" si="0">AVERAGE(B4:K4)</f>
        <v>8.2149200000000011</v>
      </c>
      <c r="M4" s="4">
        <f t="shared" ref="M4:M13" si="1">(MAX(B4:K4)-MIN(B4:K4))/L4</f>
        <v>0.20815783963812193</v>
      </c>
    </row>
    <row r="5" spans="1:13">
      <c r="A5" s="1">
        <v>4</v>
      </c>
      <c r="B5" s="5">
        <v>10.55</v>
      </c>
      <c r="C5" s="5">
        <v>9.92</v>
      </c>
      <c r="D5" s="5">
        <v>12.1</v>
      </c>
      <c r="E5" s="5">
        <v>9.5612999999999992</v>
      </c>
      <c r="F5" s="7">
        <v>10.76</v>
      </c>
      <c r="G5" s="7">
        <v>11.71</v>
      </c>
      <c r="H5" s="7">
        <v>11.06</v>
      </c>
      <c r="I5" s="7">
        <v>10.8</v>
      </c>
      <c r="J5" s="7">
        <v>10.253</v>
      </c>
      <c r="K5" s="7">
        <v>11.21</v>
      </c>
      <c r="L5" s="3">
        <f t="shared" si="0"/>
        <v>10.79243</v>
      </c>
      <c r="M5" s="4">
        <f t="shared" si="1"/>
        <v>0.23522969340547037</v>
      </c>
    </row>
    <row r="6" spans="1:13">
      <c r="A6" s="1">
        <v>6</v>
      </c>
      <c r="B6" s="5">
        <v>13.68</v>
      </c>
      <c r="C6" s="5">
        <v>13.23</v>
      </c>
      <c r="D6" s="5">
        <v>15.6</v>
      </c>
      <c r="E6" s="5">
        <v>10.8491</v>
      </c>
      <c r="F6" s="7">
        <v>15.01</v>
      </c>
      <c r="G6" s="7">
        <v>15.62</v>
      </c>
      <c r="H6" s="7">
        <v>13.9</v>
      </c>
      <c r="I6" s="7">
        <v>13.7</v>
      </c>
      <c r="J6" s="7">
        <v>13.468</v>
      </c>
      <c r="K6" s="7">
        <v>14.55</v>
      </c>
      <c r="L6" s="3">
        <f t="shared" si="0"/>
        <v>13.960710000000002</v>
      </c>
      <c r="M6" s="4">
        <f t="shared" si="1"/>
        <v>0.34173763368768484</v>
      </c>
    </row>
    <row r="7" spans="1:13">
      <c r="A7" s="1">
        <v>8</v>
      </c>
      <c r="B7" s="5">
        <v>17.100000000000001</v>
      </c>
      <c r="C7" s="5">
        <v>17.12</v>
      </c>
      <c r="D7" s="5">
        <v>19.399999999999999</v>
      </c>
      <c r="E7" s="5">
        <v>13.1745</v>
      </c>
      <c r="F7" s="7">
        <v>19.32</v>
      </c>
      <c r="G7" s="7">
        <v>19.350000000000001</v>
      </c>
      <c r="H7" s="7">
        <v>17.41</v>
      </c>
      <c r="I7" s="7">
        <v>17.010000000000002</v>
      </c>
      <c r="J7" s="7">
        <v>17.468</v>
      </c>
      <c r="K7" s="7">
        <v>18.46</v>
      </c>
      <c r="L7" s="3">
        <f t="shared" si="0"/>
        <v>17.581249999999997</v>
      </c>
      <c r="M7" s="4">
        <f t="shared" si="1"/>
        <v>0.35409882687522215</v>
      </c>
    </row>
    <row r="8" spans="1:13">
      <c r="A8" s="1">
        <v>10</v>
      </c>
      <c r="B8" s="5">
        <v>20.62</v>
      </c>
      <c r="C8" s="5">
        <v>21.27</v>
      </c>
      <c r="D8" s="5">
        <v>23.1</v>
      </c>
      <c r="E8" s="5">
        <v>16.8598</v>
      </c>
      <c r="F8" s="7">
        <v>23.21</v>
      </c>
      <c r="G8" s="7">
        <v>23.09</v>
      </c>
      <c r="H8" s="7">
        <v>21.29</v>
      </c>
      <c r="I8" s="7">
        <v>21.2</v>
      </c>
      <c r="J8" s="7">
        <v>20.625</v>
      </c>
      <c r="K8" s="7">
        <v>21.99</v>
      </c>
      <c r="L8" s="3">
        <f t="shared" si="0"/>
        <v>21.325480000000002</v>
      </c>
      <c r="M8" s="4">
        <f t="shared" si="1"/>
        <v>0.29777524351151768</v>
      </c>
    </row>
    <row r="9" spans="1:13">
      <c r="A9" s="1">
        <v>12</v>
      </c>
      <c r="B9" s="5">
        <v>24.42</v>
      </c>
      <c r="C9" s="5">
        <v>25.26</v>
      </c>
      <c r="D9" s="5">
        <v>27.2</v>
      </c>
      <c r="E9" s="5">
        <v>21.360600000000002</v>
      </c>
      <c r="F9" s="7">
        <v>27.15</v>
      </c>
      <c r="G9" s="7">
        <v>27.56</v>
      </c>
      <c r="H9" s="7">
        <v>25.08</v>
      </c>
      <c r="I9" s="7">
        <v>25.53</v>
      </c>
      <c r="J9" s="7">
        <v>25.385000000000002</v>
      </c>
      <c r="K9" s="7">
        <v>25.89</v>
      </c>
      <c r="L9" s="3">
        <f t="shared" si="0"/>
        <v>25.483560000000001</v>
      </c>
      <c r="M9" s="4">
        <f t="shared" si="1"/>
        <v>0.24327056345345771</v>
      </c>
    </row>
    <row r="10" spans="1:13">
      <c r="A10" s="1">
        <v>14</v>
      </c>
      <c r="B10" s="5">
        <v>28.6</v>
      </c>
      <c r="C10" s="5">
        <v>29.51</v>
      </c>
      <c r="D10" s="5">
        <v>31.4</v>
      </c>
      <c r="E10" s="5">
        <v>25.961600000000001</v>
      </c>
      <c r="F10" s="7">
        <v>31.31</v>
      </c>
      <c r="G10" s="7">
        <v>32.04</v>
      </c>
      <c r="H10" s="7">
        <v>28.96</v>
      </c>
      <c r="I10" s="7">
        <v>27.89</v>
      </c>
      <c r="J10" s="7">
        <v>30.66</v>
      </c>
      <c r="K10" s="7">
        <v>30.74</v>
      </c>
      <c r="L10" s="3">
        <f t="shared" si="0"/>
        <v>29.707160000000005</v>
      </c>
      <c r="M10" s="4">
        <f t="shared" si="1"/>
        <v>0.20461060565870307</v>
      </c>
    </row>
    <row r="11" spans="1:13">
      <c r="A11" s="1">
        <v>16</v>
      </c>
      <c r="B11" s="5">
        <v>32.68</v>
      </c>
      <c r="C11" s="5">
        <v>34.380000000000003</v>
      </c>
      <c r="D11" s="5">
        <v>35.4</v>
      </c>
      <c r="E11" s="5">
        <v>30.8002</v>
      </c>
      <c r="F11" s="7">
        <v>36.299999999999997</v>
      </c>
      <c r="G11" s="7">
        <v>36.21</v>
      </c>
      <c r="H11" s="7">
        <v>32.9</v>
      </c>
      <c r="I11" s="7">
        <v>32.630000000000003</v>
      </c>
      <c r="J11" s="7">
        <v>36.317999999999998</v>
      </c>
      <c r="K11" s="7">
        <v>31.15</v>
      </c>
      <c r="L11" s="3">
        <f t="shared" si="0"/>
        <v>33.876819999999995</v>
      </c>
      <c r="M11" s="4">
        <f t="shared" si="1"/>
        <v>0.16287833391681977</v>
      </c>
    </row>
    <row r="12" spans="1:13">
      <c r="A12" s="1">
        <v>18</v>
      </c>
      <c r="B12" s="5">
        <v>36.200000000000003</v>
      </c>
      <c r="C12" s="5">
        <v>39.49</v>
      </c>
      <c r="D12" s="5">
        <v>39.9</v>
      </c>
      <c r="E12" s="5">
        <v>35.646700000000003</v>
      </c>
      <c r="F12" s="7">
        <v>40.93</v>
      </c>
      <c r="G12" s="7">
        <v>40.85</v>
      </c>
      <c r="H12" s="7"/>
      <c r="I12" s="7">
        <v>37.299999999999997</v>
      </c>
      <c r="J12" s="7">
        <v>42.250999999999998</v>
      </c>
      <c r="K12" s="7">
        <v>39.630000000000003</v>
      </c>
      <c r="L12" s="3">
        <f t="shared" si="0"/>
        <v>39.133077777777778</v>
      </c>
      <c r="M12" s="4">
        <f t="shared" si="1"/>
        <v>0.16876515661516231</v>
      </c>
    </row>
    <row r="13" spans="1:13">
      <c r="A13" s="1">
        <v>20</v>
      </c>
      <c r="B13" s="5">
        <v>40.090000000000003</v>
      </c>
      <c r="C13" s="5">
        <v>43.73</v>
      </c>
      <c r="D13" s="5">
        <v>45.6</v>
      </c>
      <c r="E13" s="5">
        <v>40.361600000000003</v>
      </c>
      <c r="F13" s="7">
        <v>43.9</v>
      </c>
      <c r="G13" s="7">
        <v>46</v>
      </c>
      <c r="H13" s="7"/>
      <c r="I13" s="7">
        <v>40.35</v>
      </c>
      <c r="J13" s="7">
        <v>46.887</v>
      </c>
      <c r="K13" s="7">
        <v>45.23</v>
      </c>
      <c r="L13" s="3">
        <f t="shared" si="0"/>
        <v>43.572066666666672</v>
      </c>
      <c r="M13" s="4">
        <f t="shared" si="1"/>
        <v>0.15599443680278335</v>
      </c>
    </row>
    <row r="14" spans="1:13">
      <c r="A14" s="1">
        <v>22</v>
      </c>
      <c r="B14" s="7"/>
      <c r="C14" s="5"/>
      <c r="D14" s="7"/>
      <c r="E14" s="5"/>
      <c r="F14" s="7"/>
      <c r="G14" s="7"/>
      <c r="H14" s="7"/>
      <c r="I14" s="7"/>
      <c r="J14" s="7"/>
      <c r="K14" s="7"/>
      <c r="L14" s="3" t="e">
        <f t="shared" ref="L14:L18" si="2">AVERAGE(B14:J14)</f>
        <v>#DIV/0!</v>
      </c>
      <c r="M14" s="4" t="e">
        <f t="shared" ref="M14:M18" si="3">(MAX(B14:J14)-MIN(B14:J14))/L14</f>
        <v>#DIV/0!</v>
      </c>
    </row>
    <row r="15" spans="1:13">
      <c r="A15" s="1">
        <v>24</v>
      </c>
      <c r="B15" s="7"/>
      <c r="C15" s="5"/>
      <c r="D15" s="7"/>
      <c r="E15" s="5"/>
      <c r="F15" s="7"/>
      <c r="G15" s="7"/>
      <c r="H15" s="7"/>
      <c r="I15" s="7"/>
      <c r="J15" s="7"/>
      <c r="K15" s="7"/>
      <c r="L15" s="3" t="e">
        <f t="shared" si="2"/>
        <v>#DIV/0!</v>
      </c>
      <c r="M15" s="4" t="e">
        <f t="shared" si="3"/>
        <v>#DIV/0!</v>
      </c>
    </row>
    <row r="16" spans="1:13">
      <c r="A16" s="1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3" t="e">
        <f t="shared" si="2"/>
        <v>#DIV/0!</v>
      </c>
      <c r="M16" s="4" t="e">
        <f t="shared" si="3"/>
        <v>#DIV/0!</v>
      </c>
    </row>
    <row r="17" spans="1:13">
      <c r="A17" s="1">
        <v>28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3" t="e">
        <f t="shared" si="2"/>
        <v>#DIV/0!</v>
      </c>
      <c r="M17" s="4" t="e">
        <f t="shared" si="3"/>
        <v>#DIV/0!</v>
      </c>
    </row>
    <row r="18" spans="1:13">
      <c r="A18" s="1">
        <v>30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3" t="e">
        <f t="shared" si="2"/>
        <v>#DIV/0!</v>
      </c>
      <c r="M18" s="4" t="e">
        <f t="shared" si="3"/>
        <v>#DIV/0!</v>
      </c>
    </row>
    <row r="20" spans="1:13">
      <c r="A20" t="s">
        <v>4</v>
      </c>
      <c r="C20">
        <v>64.540000000000006</v>
      </c>
    </row>
    <row r="22" spans="1:13">
      <c r="A22" s="1"/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</row>
    <row r="23" spans="1:13">
      <c r="A23" s="1" t="s">
        <v>8</v>
      </c>
      <c r="B23" s="1" t="s">
        <v>44</v>
      </c>
      <c r="C23" s="1" t="s">
        <v>6</v>
      </c>
      <c r="D23" s="1" t="s">
        <v>7</v>
      </c>
      <c r="E23" s="1" t="s">
        <v>0</v>
      </c>
      <c r="F23" s="1" t="s">
        <v>14</v>
      </c>
      <c r="G23" s="1" t="s">
        <v>15</v>
      </c>
      <c r="H23" s="1" t="s">
        <v>18</v>
      </c>
      <c r="I23" s="1" t="s">
        <v>19</v>
      </c>
      <c r="J23" s="1" t="s">
        <v>22</v>
      </c>
      <c r="K23" s="1" t="s">
        <v>45</v>
      </c>
      <c r="L23" s="1" t="s">
        <v>16</v>
      </c>
      <c r="M23" s="1" t="s">
        <v>3</v>
      </c>
    </row>
    <row r="24" spans="1:13">
      <c r="A24" s="11">
        <v>0.1</v>
      </c>
      <c r="B24" s="3">
        <f t="shared" ref="B24:K39" ca="1" si="4">IFERROR(FORECAST($C$20*$A24, OFFSET($A$2,MATCH($C$20*$A24,B$3:B$18,1),0,2,1),OFFSET(B$2,MATCH($C$20*$A24,B$3:B$18,1),0,2,1)),"")</f>
        <v>0.56530612244897949</v>
      </c>
      <c r="C24" s="3">
        <f ca="1">IFERROR(FORECAST($C$20*$A24, OFFSET($A$2,MATCH($C$20*$A24,C$3:C$18,1),0,2,1),OFFSET(C$2,MATCH($C$20*$A24,C$3:C$18,1),0,2,1)),"")</f>
        <v>0.45400000000000063</v>
      </c>
      <c r="D24" s="3" t="str">
        <f ca="1">IFERROR(FORECAST($C$20*$A24, OFFSET($A$2,MATCH($C$20*$A24,D$3:D$18,1),0,2,1),OFFSET(D$2,MATCH($C$20*$A24,D$3:D$18,1),0,2,1)),"")</f>
        <v/>
      </c>
      <c r="E24" s="3">
        <f t="shared" ca="1" si="4"/>
        <v>0.19255202628696733</v>
      </c>
      <c r="F24" s="3">
        <f t="shared" ca="1" si="4"/>
        <v>0.31244635193133075</v>
      </c>
      <c r="G24" s="3">
        <f t="shared" ca="1" si="4"/>
        <v>0.54981273408239772</v>
      </c>
      <c r="H24" s="3">
        <f t="shared" ca="1" si="4"/>
        <v>9.4472361809045502E-2</v>
      </c>
      <c r="I24" s="3">
        <f t="shared" ca="1" si="4"/>
        <v>0.23875968992247998</v>
      </c>
      <c r="J24" s="3">
        <f t="shared" ca="1" si="4"/>
        <v>0.97225672877846758</v>
      </c>
      <c r="K24" s="3">
        <f ca="1">IFERROR(FORECAST($C$20*$A24, OFFSET($A$2,MATCH($C$20*$A24,K$3:K$18,1),0,2,1),OFFSET(K$2,MATCH($C$20*$A24,K$3:K$18,1),0,2,1)),"")</f>
        <v>9.0384615384614619E-2</v>
      </c>
      <c r="L24" s="3">
        <f ca="1">AVERAGE(B24:K24)</f>
        <v>0.38555451451603151</v>
      </c>
      <c r="M24" s="43">
        <f ca="1">MAX(B24:K24)-MIN(B24:K24)</f>
        <v>0.88187211339385296</v>
      </c>
    </row>
    <row r="25" spans="1:13">
      <c r="A25" s="11">
        <v>0.15</v>
      </c>
      <c r="B25" s="3">
        <f t="shared" ca="1" si="4"/>
        <v>3.3539033457249072</v>
      </c>
      <c r="C25" s="3">
        <f t="shared" ca="1" si="4"/>
        <v>3.7510416666666657</v>
      </c>
      <c r="D25" s="3">
        <f ca="1">IFERROR(FORECAST($C$20*$A25, OFFSET($A$2,MATCH($C$20*$A25,D$3:D$18,1),0,2,1),OFFSET(D$2,MATCH($C$20*$A25,D$3:D$18,1),0,2,1)),"")</f>
        <v>2.2721428571428577</v>
      </c>
      <c r="E25" s="3">
        <f t="shared" ca="1" si="4"/>
        <v>4.185898431433456</v>
      </c>
      <c r="F25" s="3">
        <f t="shared" ca="1" si="4"/>
        <v>3.0777777777777775</v>
      </c>
      <c r="G25" s="3">
        <f t="shared" ca="1" si="4"/>
        <v>2.7777108433734945</v>
      </c>
      <c r="H25" s="3">
        <f t="shared" ca="1" si="4"/>
        <v>2.9822878228782299</v>
      </c>
      <c r="I25" s="3">
        <f t="shared" ca="1" si="4"/>
        <v>3.3028037383177571</v>
      </c>
      <c r="J25" s="3">
        <f t="shared" ca="1" si="4"/>
        <v>3.5527756059421431</v>
      </c>
      <c r="K25" s="3">
        <f ca="1">IFERROR(FORECAST($C$20*$A25, OFFSET($A$2,MATCH($C$20*$A25,K$3:K$18,1),0,2,1),OFFSET(K$2,MATCH($C$20*$A25,K$3:K$18,1),0,2,1)),"")</f>
        <v>2.8960288808664272</v>
      </c>
      <c r="L25" s="3">
        <f t="shared" ref="L25:L40" ca="1" si="5">AVERAGE(B25:K25)</f>
        <v>3.2152370970123711</v>
      </c>
      <c r="M25" s="43">
        <f t="shared" ref="M25:M40" ca="1" si="6">MAX(B25:K25)-MIN(B25:K25)</f>
        <v>1.9137555742905983</v>
      </c>
    </row>
    <row r="26" spans="1:13">
      <c r="A26" s="11">
        <v>0.2</v>
      </c>
      <c r="B26" s="3">
        <f t="shared" ca="1" si="4"/>
        <v>5.5067092651757195</v>
      </c>
      <c r="C26" s="3">
        <f t="shared" ca="1" si="4"/>
        <v>5.8054380664652578</v>
      </c>
      <c r="D26" s="3">
        <f t="shared" ca="1" si="4"/>
        <v>4.4617142857142866</v>
      </c>
      <c r="E26" s="3">
        <f t="shared" ca="1" si="4"/>
        <v>7.7707921217854992</v>
      </c>
      <c r="F26" s="3">
        <f t="shared" ca="1" si="4"/>
        <v>5.0108235294117653</v>
      </c>
      <c r="G26" s="3">
        <f t="shared" ca="1" si="4"/>
        <v>4.6127877237851669</v>
      </c>
      <c r="H26" s="3">
        <f t="shared" ca="1" si="4"/>
        <v>5.3014084507042263</v>
      </c>
      <c r="I26" s="3">
        <f t="shared" ca="1" si="4"/>
        <v>5.4537931034482767</v>
      </c>
      <c r="J26" s="3">
        <f t="shared" ca="1" si="4"/>
        <v>5.6516329704510113</v>
      </c>
      <c r="K26" s="3">
        <f t="shared" ca="1" si="4"/>
        <v>5.0167664670658692</v>
      </c>
      <c r="L26" s="3">
        <f t="shared" ca="1" si="5"/>
        <v>5.4591865984007084</v>
      </c>
      <c r="M26" s="43">
        <f t="shared" ca="1" si="6"/>
        <v>3.3090778360712125</v>
      </c>
    </row>
    <row r="27" spans="1:13">
      <c r="A27" s="11">
        <v>0.25</v>
      </c>
      <c r="B27" s="3">
        <f t="shared" ca="1" si="4"/>
        <v>7.435672514619883</v>
      </c>
      <c r="C27" s="3">
        <f t="shared" ca="1" si="4"/>
        <v>7.4935732647814906</v>
      </c>
      <c r="D27" s="3">
        <f t="shared" ca="1" si="4"/>
        <v>6.2815789473684216</v>
      </c>
      <c r="E27" s="3">
        <f t="shared" ca="1" si="4"/>
        <v>9.6066534610479479</v>
      </c>
      <c r="F27" s="3">
        <f t="shared" ca="1" si="4"/>
        <v>6.5220417633410683</v>
      </c>
      <c r="G27" s="3">
        <f t="shared" ca="1" si="4"/>
        <v>6.2761394101876693</v>
      </c>
      <c r="H27" s="3">
        <f t="shared" ca="1" si="4"/>
        <v>7.2735042735042743</v>
      </c>
      <c r="I27" s="3">
        <f t="shared" ca="1" si="4"/>
        <v>7.4712990936555883</v>
      </c>
      <c r="J27" s="3">
        <f t="shared" ca="1" si="4"/>
        <v>7.3335000000000008</v>
      </c>
      <c r="K27" s="3">
        <f t="shared" ca="1" si="4"/>
        <v>6.8107416879795402</v>
      </c>
      <c r="L27" s="3">
        <f t="shared" ca="1" si="5"/>
        <v>7.2504704416485879</v>
      </c>
      <c r="M27" s="43">
        <f t="shared" ca="1" si="6"/>
        <v>3.3305140508602786</v>
      </c>
    </row>
    <row r="28" spans="1:13">
      <c r="A28" s="11">
        <v>0.3</v>
      </c>
      <c r="B28" s="3">
        <f t="shared" ca="1" si="4"/>
        <v>9.2852272727272744</v>
      </c>
      <c r="C28" s="3">
        <f t="shared" ca="1" si="4"/>
        <v>9.0804819277108439</v>
      </c>
      <c r="D28" s="3">
        <f t="shared" ca="1" si="4"/>
        <v>7.98</v>
      </c>
      <c r="E28" s="3">
        <f t="shared" ca="1" si="4"/>
        <v>11.111891219338785</v>
      </c>
      <c r="F28" s="3">
        <f t="shared" ca="1" si="4"/>
        <v>8.02159383033419</v>
      </c>
      <c r="G28" s="3">
        <f t="shared" ca="1" si="4"/>
        <v>8.0064171122994665</v>
      </c>
      <c r="H28" s="3">
        <f t="shared" ca="1" si="4"/>
        <v>9.0061855670103093</v>
      </c>
      <c r="I28" s="3">
        <f t="shared" ca="1" si="4"/>
        <v>9.1226730310262543</v>
      </c>
      <c r="J28" s="3">
        <f t="shared" ca="1" si="4"/>
        <v>9.199873297434273</v>
      </c>
      <c r="K28" s="3">
        <f t="shared" ca="1" si="4"/>
        <v>8.5110481586402251</v>
      </c>
      <c r="L28" s="3">
        <f t="shared" ca="1" si="5"/>
        <v>8.9325391416521622</v>
      </c>
      <c r="M28" s="43">
        <f t="shared" ca="1" si="6"/>
        <v>3.1318912193387849</v>
      </c>
    </row>
    <row r="29" spans="1:13">
      <c r="A29" s="11">
        <v>0.35</v>
      </c>
      <c r="B29" s="3">
        <f t="shared" ca="1" si="4"/>
        <v>11.036315789473685</v>
      </c>
      <c r="C29" s="3">
        <f t="shared" ca="1" si="4"/>
        <v>10.661152882205515</v>
      </c>
      <c r="D29" s="3">
        <f t="shared" ca="1" si="4"/>
        <v>9.7237837837837855</v>
      </c>
      <c r="E29" s="3">
        <f t="shared" ca="1" si="4"/>
        <v>12.533970875896545</v>
      </c>
      <c r="F29" s="3">
        <f t="shared" ca="1" si="4"/>
        <v>9.6807197943444727</v>
      </c>
      <c r="G29" s="3">
        <f t="shared" ca="1" si="4"/>
        <v>9.7320855614973283</v>
      </c>
      <c r="H29" s="3">
        <f t="shared" ca="1" si="4"/>
        <v>10.685488126649078</v>
      </c>
      <c r="I29" s="3">
        <f t="shared" ca="1" si="4"/>
        <v>10.641570438799075</v>
      </c>
      <c r="J29" s="3">
        <f t="shared" ca="1" si="4"/>
        <v>10.825210084033614</v>
      </c>
      <c r="K29" s="3">
        <f t="shared" ca="1" si="4"/>
        <v>10.307179487179491</v>
      </c>
      <c r="L29" s="3">
        <f t="shared" ca="1" si="5"/>
        <v>10.582747682386259</v>
      </c>
      <c r="M29" s="43">
        <f t="shared" ca="1" si="6"/>
        <v>2.853251081552072</v>
      </c>
    </row>
    <row r="30" spans="1:13">
      <c r="A30" s="11">
        <v>0.4</v>
      </c>
      <c r="B30" s="3">
        <f t="shared" ca="1" si="4"/>
        <v>12.667942583732058</v>
      </c>
      <c r="C30" s="3">
        <f t="shared" ca="1" si="4"/>
        <v>12.261647058823531</v>
      </c>
      <c r="D30" s="3">
        <f t="shared" ca="1" si="4"/>
        <v>11.324878048780489</v>
      </c>
      <c r="E30" s="3">
        <f t="shared" ca="1" si="4"/>
        <v>13.93670941099761</v>
      </c>
      <c r="F30" s="3">
        <f t="shared" ca="1" si="4"/>
        <v>11.32284263959391</v>
      </c>
      <c r="G30" s="3">
        <f t="shared" ca="1" si="4"/>
        <v>11.219686800894857</v>
      </c>
      <c r="H30" s="3">
        <f t="shared" ca="1" si="4"/>
        <v>12.379381443298971</v>
      </c>
      <c r="I30" s="3">
        <f t="shared" ca="1" si="4"/>
        <v>12.242372881355934</v>
      </c>
      <c r="J30" s="3">
        <f t="shared" ca="1" si="4"/>
        <v>12.163412322274883</v>
      </c>
      <c r="K30" s="3">
        <f t="shared" ca="1" si="4"/>
        <v>11.962051282051284</v>
      </c>
      <c r="L30" s="3">
        <f t="shared" ca="1" si="5"/>
        <v>12.148092447180352</v>
      </c>
      <c r="M30" s="43">
        <f t="shared" ca="1" si="6"/>
        <v>2.7170226101027524</v>
      </c>
    </row>
    <row r="31" spans="1:13">
      <c r="A31" s="11">
        <v>0.45</v>
      </c>
      <c r="B31" s="3">
        <f t="shared" ca="1" si="4"/>
        <v>14.217156862745098</v>
      </c>
      <c r="C31" s="3">
        <f t="shared" ca="1" si="4"/>
        <v>13.780235294117649</v>
      </c>
      <c r="D31" s="3">
        <f t="shared" ca="1" si="4"/>
        <v>12.877619047619049</v>
      </c>
      <c r="E31" s="3">
        <f t="shared" ca="1" si="4"/>
        <v>15.273674203281942</v>
      </c>
      <c r="F31" s="3">
        <f t="shared" ca="1" si="4"/>
        <v>12.910096153846156</v>
      </c>
      <c r="G31" s="3">
        <f t="shared" ca="1" si="4"/>
        <v>12.662053571428574</v>
      </c>
      <c r="H31" s="3">
        <f t="shared" ca="1" si="4"/>
        <v>14.042131979695434</v>
      </c>
      <c r="I31" s="3">
        <f t="shared" ca="1" si="4"/>
        <v>14.486497890295359</v>
      </c>
      <c r="J31" s="3">
        <f t="shared" ca="1" si="4"/>
        <v>13.386919431279622</v>
      </c>
      <c r="K31" s="3">
        <f t="shared" ca="1" si="4"/>
        <v>13.300206185567012</v>
      </c>
      <c r="L31" s="3">
        <f t="shared" ca="1" si="5"/>
        <v>13.693659061987589</v>
      </c>
      <c r="M31" s="43">
        <f t="shared" ca="1" si="6"/>
        <v>2.6116206318533681</v>
      </c>
    </row>
    <row r="32" spans="1:13">
      <c r="A32" s="11">
        <v>0.5</v>
      </c>
      <c r="B32" s="3">
        <f t="shared" ca="1" si="4"/>
        <v>15.799019607843139</v>
      </c>
      <c r="C32" s="3">
        <f t="shared" ca="1" si="4"/>
        <v>15.133470225872692</v>
      </c>
      <c r="D32" s="3">
        <f t="shared" ca="1" si="4"/>
        <v>14.435000000000002</v>
      </c>
      <c r="E32" s="3">
        <f t="shared" ca="1" si="4"/>
        <v>16.606540802641085</v>
      </c>
      <c r="F32" s="3">
        <f t="shared" ca="1" si="4"/>
        <v>14.384769539078158</v>
      </c>
      <c r="G32" s="3">
        <f t="shared" ca="1" si="4"/>
        <v>14.110311750599521</v>
      </c>
      <c r="H32" s="3">
        <f t="shared" ca="1" si="4"/>
        <v>15.680203045685284</v>
      </c>
      <c r="I32" s="3">
        <f t="shared" ca="1" si="4"/>
        <v>15.848101265822784</v>
      </c>
      <c r="J32" s="3">
        <f t="shared" ca="1" si="4"/>
        <v>14.569105691056912</v>
      </c>
      <c r="K32" s="3">
        <f t="shared" ca="1" si="4"/>
        <v>16.264150943396228</v>
      </c>
      <c r="L32" s="3">
        <f t="shared" ca="1" si="5"/>
        <v>15.283067287199581</v>
      </c>
      <c r="M32" s="43">
        <f t="shared" ca="1" si="6"/>
        <v>2.4962290520415635</v>
      </c>
    </row>
    <row r="33" spans="1:13">
      <c r="A33" s="11">
        <v>0.55000000000000004</v>
      </c>
      <c r="B33" s="3">
        <f t="shared" ca="1" si="4"/>
        <v>17.600568181818186</v>
      </c>
      <c r="C33" s="3">
        <f t="shared" ca="1" si="4"/>
        <v>16.43718199608611</v>
      </c>
      <c r="D33" s="3">
        <f t="shared" ca="1" si="4"/>
        <v>16.043111111111116</v>
      </c>
      <c r="E33" s="3">
        <f t="shared" ca="1" si="4"/>
        <v>17.938223460229032</v>
      </c>
      <c r="F33" s="3">
        <f t="shared" ca="1" si="4"/>
        <v>15.678156312625255</v>
      </c>
      <c r="G33" s="3">
        <f t="shared" ca="1" si="4"/>
        <v>15.658033573141491</v>
      </c>
      <c r="H33" s="3" t="str">
        <f t="shared" ca="1" si="4"/>
        <v/>
      </c>
      <c r="I33" s="3">
        <f t="shared" ca="1" si="4"/>
        <v>17.227837259100646</v>
      </c>
      <c r="J33" s="3">
        <f t="shared" ca="1" si="4"/>
        <v>15.709791445740548</v>
      </c>
      <c r="K33" s="3">
        <f t="shared" ca="1" si="4"/>
        <v>17.025235849056607</v>
      </c>
      <c r="L33" s="3">
        <f t="shared" ca="1" si="5"/>
        <v>16.590904354323222</v>
      </c>
      <c r="M33" s="43">
        <f t="shared" ca="1" si="6"/>
        <v>2.2801898870875412</v>
      </c>
    </row>
    <row r="34" spans="1:13">
      <c r="A34" s="11">
        <v>0.6</v>
      </c>
      <c r="B34" s="3">
        <f t="shared" ca="1" si="4"/>
        <v>19.297686375321337</v>
      </c>
      <c r="C34" s="3">
        <f t="shared" ca="1" si="4"/>
        <v>17.700195694716243</v>
      </c>
      <c r="D34" s="3">
        <f t="shared" ca="1" si="4"/>
        <v>17.477333333333338</v>
      </c>
      <c r="E34" s="3">
        <f t="shared" ca="1" si="4"/>
        <v>19.305351120914548</v>
      </c>
      <c r="F34" s="3">
        <f t="shared" ca="1" si="4"/>
        <v>17.047084233261344</v>
      </c>
      <c r="G34" s="3">
        <f t="shared" ca="1" si="4"/>
        <v>17.083620689655174</v>
      </c>
      <c r="H34" s="3" t="str">
        <f t="shared" ca="1" si="4"/>
        <v/>
      </c>
      <c r="I34" s="3">
        <f t="shared" ca="1" si="4"/>
        <v>18.93377049180328</v>
      </c>
      <c r="J34" s="3">
        <f t="shared" ca="1" si="4"/>
        <v>16.811056800943877</v>
      </c>
      <c r="K34" s="3">
        <f t="shared" ca="1" si="4"/>
        <v>17.786320754716982</v>
      </c>
      <c r="L34" s="3">
        <f t="shared" ca="1" si="5"/>
        <v>17.938046610518459</v>
      </c>
      <c r="M34" s="43">
        <f t="shared" ca="1" si="6"/>
        <v>2.4942943199706704</v>
      </c>
    </row>
    <row r="35" spans="1:13">
      <c r="A35" s="11">
        <v>0.65</v>
      </c>
      <c r="B35" s="3" t="str">
        <f t="shared" ca="1" si="4"/>
        <v/>
      </c>
      <c r="C35" s="3">
        <f t="shared" ca="1" si="4"/>
        <v>19.16084905660378</v>
      </c>
      <c r="D35" s="3">
        <f t="shared" ca="1" si="4"/>
        <v>18.71964912280702</v>
      </c>
      <c r="E35" s="3" t="str">
        <f t="shared" ca="1" si="4"/>
        <v/>
      </c>
      <c r="F35" s="3">
        <f t="shared" ca="1" si="4"/>
        <v>18.687542087542091</v>
      </c>
      <c r="G35" s="3">
        <f t="shared" ca="1" si="4"/>
        <v>18.427572815533985</v>
      </c>
      <c r="H35" s="3" t="str">
        <f t="shared" ca="1" si="4"/>
        <v/>
      </c>
      <c r="I35" s="3" t="str">
        <f t="shared" ca="1" si="4"/>
        <v/>
      </c>
      <c r="J35" s="3">
        <f t="shared" ca="1" si="4"/>
        <v>17.898870723074335</v>
      </c>
      <c r="K35" s="3">
        <f t="shared" ca="1" si="4"/>
        <v>18.828928571428577</v>
      </c>
      <c r="L35" s="3">
        <f t="shared" ca="1" si="5"/>
        <v>18.620568729498299</v>
      </c>
      <c r="M35" s="43">
        <f t="shared" ca="1" si="6"/>
        <v>1.261978333529445</v>
      </c>
    </row>
    <row r="36" spans="1:13">
      <c r="A36" s="11">
        <v>0.7</v>
      </c>
      <c r="B36" s="3" t="str">
        <f t="shared" ca="1" si="4"/>
        <v/>
      </c>
      <c r="C36" s="3" t="str">
        <f t="shared" ca="1" si="4"/>
        <v/>
      </c>
      <c r="D36" s="3">
        <f t="shared" ca="1" si="4"/>
        <v>19.851929824561402</v>
      </c>
      <c r="E36" s="3" t="str">
        <f t="shared" ca="1" si="4"/>
        <v/>
      </c>
      <c r="F36" s="3" t="str">
        <f t="shared" ca="1" si="4"/>
        <v/>
      </c>
      <c r="G36" s="3">
        <f t="shared" ca="1" si="4"/>
        <v>19.680776699029131</v>
      </c>
      <c r="H36" s="3" t="str">
        <f t="shared" ca="1" si="4"/>
        <v/>
      </c>
      <c r="I36" s="3" t="str">
        <f t="shared" ca="1" si="4"/>
        <v/>
      </c>
      <c r="J36" s="3">
        <f t="shared" ca="1" si="4"/>
        <v>19.26272648835203</v>
      </c>
      <c r="K36" s="3">
        <f t="shared" ca="1" si="4"/>
        <v>19.981428571428573</v>
      </c>
      <c r="L36" s="3">
        <f t="shared" ca="1" si="5"/>
        <v>19.694215395842782</v>
      </c>
      <c r="M36" s="43">
        <f t="shared" ca="1" si="6"/>
        <v>0.71870208307654337</v>
      </c>
    </row>
    <row r="37" spans="1:13">
      <c r="A37" s="11">
        <v>0.75</v>
      </c>
      <c r="B37" s="3" t="str">
        <f t="shared" ca="1" si="4"/>
        <v/>
      </c>
      <c r="C37" s="3" t="str">
        <f t="shared" ca="1" si="4"/>
        <v/>
      </c>
      <c r="D37" s="3" t="str">
        <f t="shared" ca="1" si="4"/>
        <v/>
      </c>
      <c r="E37" s="3" t="str">
        <f t="shared" ca="1" si="4"/>
        <v/>
      </c>
      <c r="F37" s="3" t="str">
        <f t="shared" ca="1" si="4"/>
        <v/>
      </c>
      <c r="G37" s="3" t="str">
        <f t="shared" ca="1" si="4"/>
        <v/>
      </c>
      <c r="H37" s="3" t="str">
        <f t="shared" ca="1" si="4"/>
        <v/>
      </c>
      <c r="I37" s="3" t="str">
        <f t="shared" ca="1" si="4"/>
        <v/>
      </c>
      <c r="J37" s="3" t="str">
        <f t="shared" ca="1" si="4"/>
        <v/>
      </c>
      <c r="K37" s="3"/>
      <c r="L37" s="3" t="e">
        <f t="shared" ca="1" si="5"/>
        <v>#DIV/0!</v>
      </c>
      <c r="M37" s="43">
        <f t="shared" ca="1" si="6"/>
        <v>0</v>
      </c>
    </row>
    <row r="38" spans="1:13">
      <c r="A38" s="11">
        <v>0.8</v>
      </c>
      <c r="B38" s="3" t="str">
        <f t="shared" ca="1" si="4"/>
        <v/>
      </c>
      <c r="C38" s="3" t="str">
        <f t="shared" ca="1" si="4"/>
        <v/>
      </c>
      <c r="D38" s="3" t="str">
        <f t="shared" ca="1" si="4"/>
        <v/>
      </c>
      <c r="E38" s="3" t="str">
        <f t="shared" ca="1" si="4"/>
        <v/>
      </c>
      <c r="F38" s="3" t="str">
        <f t="shared" ca="1" si="4"/>
        <v/>
      </c>
      <c r="G38" s="3" t="str">
        <f t="shared" ca="1" si="4"/>
        <v/>
      </c>
      <c r="H38" s="3" t="str">
        <f t="shared" ca="1" si="4"/>
        <v/>
      </c>
      <c r="I38" s="3" t="str">
        <f t="shared" ca="1" si="4"/>
        <v/>
      </c>
      <c r="J38" s="3" t="str">
        <f t="shared" ca="1" si="4"/>
        <v/>
      </c>
      <c r="K38" s="3"/>
      <c r="L38" s="3" t="e">
        <f t="shared" ca="1" si="5"/>
        <v>#DIV/0!</v>
      </c>
      <c r="M38" s="43">
        <f t="shared" ca="1" si="6"/>
        <v>0</v>
      </c>
    </row>
    <row r="39" spans="1:13">
      <c r="A39" s="11">
        <v>0.85</v>
      </c>
      <c r="B39" s="3" t="str">
        <f t="shared" ca="1" si="4"/>
        <v/>
      </c>
      <c r="C39" s="3" t="str">
        <f t="shared" ca="1" si="4"/>
        <v/>
      </c>
      <c r="D39" s="3" t="str">
        <f t="shared" ca="1" si="4"/>
        <v/>
      </c>
      <c r="E39" s="3" t="str">
        <f t="shared" ca="1" si="4"/>
        <v/>
      </c>
      <c r="F39" s="3" t="str">
        <f t="shared" ca="1" si="4"/>
        <v/>
      </c>
      <c r="G39" s="3" t="str">
        <f t="shared" ca="1" si="4"/>
        <v/>
      </c>
      <c r="H39" s="3" t="str">
        <f t="shared" ca="1" si="4"/>
        <v/>
      </c>
      <c r="I39" s="3" t="str">
        <f t="shared" ca="1" si="4"/>
        <v/>
      </c>
      <c r="J39" s="3" t="str">
        <f t="shared" ca="1" si="4"/>
        <v/>
      </c>
      <c r="K39" s="3"/>
      <c r="L39" s="3" t="e">
        <f t="shared" ca="1" si="5"/>
        <v>#DIV/0!</v>
      </c>
      <c r="M39" s="43">
        <f t="shared" ca="1" si="6"/>
        <v>0</v>
      </c>
    </row>
    <row r="40" spans="1:13">
      <c r="A40" s="11">
        <v>0.9</v>
      </c>
      <c r="B40" s="3" t="str">
        <f t="shared" ref="B40:J40" ca="1" si="7">IFERROR(FORECAST($C$20*$A40, OFFSET($A$2,MATCH($C$20*$A40,B$3:B$18,1),0,2,1),OFFSET(B$2,MATCH($C$20*$A40,B$3:B$18,1),0,2,1)),"")</f>
        <v/>
      </c>
      <c r="C40" s="3" t="str">
        <f t="shared" ca="1" si="7"/>
        <v/>
      </c>
      <c r="D40" s="3" t="str">
        <f t="shared" ca="1" si="7"/>
        <v/>
      </c>
      <c r="E40" s="3" t="str">
        <f t="shared" ca="1" si="7"/>
        <v/>
      </c>
      <c r="F40" s="3" t="str">
        <f t="shared" ca="1" si="7"/>
        <v/>
      </c>
      <c r="G40" s="3" t="str">
        <f t="shared" ca="1" si="7"/>
        <v/>
      </c>
      <c r="H40" s="3" t="str">
        <f t="shared" ca="1" si="7"/>
        <v/>
      </c>
      <c r="I40" s="3" t="str">
        <f t="shared" ca="1" si="7"/>
        <v/>
      </c>
      <c r="J40" s="3" t="str">
        <f t="shared" ca="1" si="7"/>
        <v/>
      </c>
      <c r="K40" s="3"/>
      <c r="L40" s="3" t="e">
        <f t="shared" ca="1" si="5"/>
        <v>#DIV/0!</v>
      </c>
      <c r="M40" s="43">
        <f t="shared" ca="1" si="6"/>
        <v>0</v>
      </c>
    </row>
    <row r="43" spans="1:13">
      <c r="A43" s="1"/>
      <c r="B43" s="56" t="s">
        <v>11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8"/>
    </row>
    <row r="44" spans="1:13">
      <c r="A44" s="1" t="s">
        <v>1</v>
      </c>
      <c r="B44" s="1" t="s">
        <v>5</v>
      </c>
      <c r="C44" s="1" t="s">
        <v>6</v>
      </c>
      <c r="D44" s="1" t="s">
        <v>7</v>
      </c>
      <c r="E44" s="1" t="s">
        <v>0</v>
      </c>
      <c r="F44" s="1" t="s">
        <v>14</v>
      </c>
      <c r="G44" s="1" t="s">
        <v>15</v>
      </c>
      <c r="H44" s="1" t="s">
        <v>18</v>
      </c>
      <c r="I44" s="1" t="s">
        <v>19</v>
      </c>
      <c r="J44" s="1" t="s">
        <v>22</v>
      </c>
      <c r="K44" s="1" t="s">
        <v>45</v>
      </c>
      <c r="L44" s="1" t="s">
        <v>16</v>
      </c>
      <c r="M44" s="1" t="s">
        <v>3</v>
      </c>
    </row>
    <row r="45" spans="1:13">
      <c r="A45" s="1">
        <v>0</v>
      </c>
      <c r="B45" s="5">
        <v>3.9399999999999998E-2</v>
      </c>
      <c r="C45" s="5">
        <v>0.19</v>
      </c>
      <c r="D45" s="5">
        <v>0.28000000000000003</v>
      </c>
      <c r="E45" s="5">
        <v>0.09</v>
      </c>
      <c r="F45" s="7">
        <v>0.17</v>
      </c>
      <c r="G45" s="7">
        <v>0.05</v>
      </c>
      <c r="H45" s="7">
        <v>0.04</v>
      </c>
      <c r="I45" s="7">
        <v>0.06</v>
      </c>
      <c r="J45" s="7">
        <v>4.4999999999999998E-2</v>
      </c>
      <c r="K45" s="7">
        <v>0.11</v>
      </c>
      <c r="L45" s="5">
        <f>AVERAGE(B45:K45)</f>
        <v>0.10744000000000002</v>
      </c>
      <c r="M45" s="6">
        <f>MAX(B45:K45)-MIN(B45:K45)</f>
        <v>0.24060000000000004</v>
      </c>
    </row>
    <row r="46" spans="1:13">
      <c r="A46" s="1">
        <v>2</v>
      </c>
      <c r="B46" s="5">
        <v>5.62E-2</v>
      </c>
      <c r="C46" s="5">
        <v>0.11</v>
      </c>
      <c r="D46" s="5">
        <v>0.22</v>
      </c>
      <c r="E46" s="5">
        <v>6.1499999999999999E-2</v>
      </c>
      <c r="F46" s="7">
        <v>0.08</v>
      </c>
      <c r="G46" s="7">
        <v>0.06</v>
      </c>
      <c r="H46" s="7">
        <v>0.05</v>
      </c>
      <c r="I46" s="7">
        <v>7.0000000000000007E-2</v>
      </c>
      <c r="J46" s="7">
        <v>7.4999999999999997E-2</v>
      </c>
      <c r="K46" s="7">
        <v>0.1</v>
      </c>
      <c r="L46" s="5">
        <f t="shared" ref="L46:L60" si="8">AVERAGE(B46:K46)</f>
        <v>8.8269999999999987E-2</v>
      </c>
      <c r="M46" s="6">
        <f t="shared" ref="M46:M60" si="9">MAX(B46:K46)-MIN(B46:K46)</f>
        <v>0.16999999999999998</v>
      </c>
    </row>
    <row r="47" spans="1:13">
      <c r="A47" s="1">
        <v>4</v>
      </c>
      <c r="B47" s="5">
        <v>6.7799999999999999E-2</v>
      </c>
      <c r="C47" s="5">
        <v>0.14000000000000001</v>
      </c>
      <c r="D47" s="5">
        <v>0.2</v>
      </c>
      <c r="E47" s="5">
        <v>5.1999999999999998E-2</v>
      </c>
      <c r="F47" s="7">
        <v>0.09</v>
      </c>
      <c r="G47" s="7">
        <v>7.0000000000000007E-2</v>
      </c>
      <c r="H47" s="7">
        <v>0.1</v>
      </c>
      <c r="I47" s="7">
        <v>0.08</v>
      </c>
      <c r="J47" s="7">
        <v>9.2999999999999999E-2</v>
      </c>
      <c r="K47" s="7">
        <v>0.1</v>
      </c>
      <c r="L47" s="5">
        <f t="shared" si="8"/>
        <v>9.9280000000000007E-2</v>
      </c>
      <c r="M47" s="6">
        <f t="shared" si="9"/>
        <v>0.14800000000000002</v>
      </c>
    </row>
    <row r="48" spans="1:13">
      <c r="A48" s="1">
        <v>6</v>
      </c>
      <c r="B48" s="5">
        <v>6.9099999999999995E-2</v>
      </c>
      <c r="C48" s="5">
        <v>0.14000000000000001</v>
      </c>
      <c r="D48" s="5">
        <v>0.17</v>
      </c>
      <c r="E48" s="5">
        <v>3.4200000000000001E-2</v>
      </c>
      <c r="F48" s="7">
        <v>7.0000000000000007E-2</v>
      </c>
      <c r="G48" s="7">
        <v>7.0000000000000007E-2</v>
      </c>
      <c r="H48" s="7">
        <v>0.02</v>
      </c>
      <c r="I48" s="7">
        <v>0.08</v>
      </c>
      <c r="J48" s="7">
        <v>7.5999999999999998E-2</v>
      </c>
      <c r="K48" s="7">
        <v>0.04</v>
      </c>
      <c r="L48" s="5">
        <f t="shared" si="8"/>
        <v>7.6929999999999998E-2</v>
      </c>
      <c r="M48" s="6">
        <f t="shared" si="9"/>
        <v>0.15000000000000002</v>
      </c>
    </row>
    <row r="49" spans="1:13">
      <c r="A49" s="1">
        <v>8</v>
      </c>
      <c r="B49" s="5">
        <v>6.4500000000000002E-2</v>
      </c>
      <c r="C49" s="5">
        <v>0.11</v>
      </c>
      <c r="D49" s="5">
        <v>0.14000000000000001</v>
      </c>
      <c r="E49" s="5">
        <v>1.2999999999999999E-2</v>
      </c>
      <c r="F49" s="7">
        <v>0.05</v>
      </c>
      <c r="G49" s="7">
        <v>0.06</v>
      </c>
      <c r="H49" s="7">
        <v>0.02</v>
      </c>
      <c r="I49" s="7">
        <v>0.06</v>
      </c>
      <c r="J49" s="7">
        <v>8.6999999999999994E-2</v>
      </c>
      <c r="K49" s="7">
        <v>0.11</v>
      </c>
      <c r="L49" s="5">
        <f t="shared" si="8"/>
        <v>7.145E-2</v>
      </c>
      <c r="M49" s="6">
        <f t="shared" si="9"/>
        <v>0.127</v>
      </c>
    </row>
    <row r="50" spans="1:13">
      <c r="A50" s="1">
        <v>10</v>
      </c>
      <c r="B50" s="5">
        <v>3.9800000000000002E-2</v>
      </c>
      <c r="C50" s="5">
        <v>7.0000000000000007E-2</v>
      </c>
      <c r="D50" s="5">
        <v>0.14000000000000001</v>
      </c>
      <c r="E50" s="5">
        <v>5.1000000000000004E-3</v>
      </c>
      <c r="F50" s="7">
        <v>0.02</v>
      </c>
      <c r="G50" s="7">
        <v>0.05</v>
      </c>
      <c r="H50" s="7">
        <v>0.05</v>
      </c>
      <c r="I50" s="7">
        <v>7.0000000000000007E-2</v>
      </c>
      <c r="J50" s="7">
        <v>4.1000000000000002E-2</v>
      </c>
      <c r="K50" s="7">
        <v>0.11</v>
      </c>
      <c r="L50" s="5">
        <f t="shared" si="8"/>
        <v>5.9589999999999997E-2</v>
      </c>
      <c r="M50" s="6">
        <f t="shared" si="9"/>
        <v>0.13490000000000002</v>
      </c>
    </row>
    <row r="51" spans="1:13">
      <c r="A51" s="1">
        <v>12</v>
      </c>
      <c r="B51" s="5">
        <v>4.1500000000000002E-2</v>
      </c>
      <c r="C51" s="5">
        <v>7.0000000000000007E-2</v>
      </c>
      <c r="D51" s="5">
        <v>0.14000000000000001</v>
      </c>
      <c r="E51" s="5">
        <v>2.5000000000000001E-3</v>
      </c>
      <c r="F51" s="7">
        <v>0.06</v>
      </c>
      <c r="G51" s="7">
        <v>0.06</v>
      </c>
      <c r="H51" s="7">
        <v>0.04</v>
      </c>
      <c r="I51" s="7">
        <v>0.06</v>
      </c>
      <c r="J51" s="7">
        <v>3.7999999999999999E-2</v>
      </c>
      <c r="K51" s="7">
        <v>0.06</v>
      </c>
      <c r="L51" s="5">
        <f t="shared" si="8"/>
        <v>5.7200000000000008E-2</v>
      </c>
      <c r="M51" s="6">
        <f t="shared" si="9"/>
        <v>0.13750000000000001</v>
      </c>
    </row>
    <row r="52" spans="1:13">
      <c r="A52" s="1">
        <v>14</v>
      </c>
      <c r="B52" s="5">
        <v>4.6199999999999998E-2</v>
      </c>
      <c r="C52" s="5">
        <v>0.08</v>
      </c>
      <c r="D52" s="5">
        <v>0.15</v>
      </c>
      <c r="E52" s="5">
        <v>2.5000000000000001E-3</v>
      </c>
      <c r="F52" s="7">
        <v>0.08</v>
      </c>
      <c r="G52" s="7">
        <v>7.0000000000000007E-2</v>
      </c>
      <c r="H52" s="7">
        <v>0.05</v>
      </c>
      <c r="I52" s="7">
        <v>0.08</v>
      </c>
      <c r="J52" s="7">
        <v>2.7E-2</v>
      </c>
      <c r="K52" s="7">
        <v>0.04</v>
      </c>
      <c r="L52" s="5">
        <f t="shared" si="8"/>
        <v>6.2570000000000001E-2</v>
      </c>
      <c r="M52" s="6">
        <f t="shared" si="9"/>
        <v>0.14749999999999999</v>
      </c>
    </row>
    <row r="53" spans="1:13">
      <c r="A53" s="1">
        <v>16</v>
      </c>
      <c r="B53" s="5">
        <v>6.0299999999999999E-2</v>
      </c>
      <c r="C53" s="5">
        <v>0.08</v>
      </c>
      <c r="D53" s="5">
        <v>0.15</v>
      </c>
      <c r="E53" s="5">
        <v>4.3E-3</v>
      </c>
      <c r="F53" s="7">
        <v>0.06</v>
      </c>
      <c r="G53" s="7">
        <v>7.0000000000000007E-2</v>
      </c>
      <c r="H53" s="7">
        <v>0.04</v>
      </c>
      <c r="I53" s="7">
        <v>7.0000000000000007E-2</v>
      </c>
      <c r="J53" s="7">
        <v>2.1000000000000001E-2</v>
      </c>
      <c r="K53" s="7">
        <v>0.13</v>
      </c>
      <c r="L53" s="5">
        <f t="shared" si="8"/>
        <v>6.8559999999999996E-2</v>
      </c>
      <c r="M53" s="6">
        <f t="shared" si="9"/>
        <v>0.1457</v>
      </c>
    </row>
    <row r="54" spans="1:13">
      <c r="A54" s="1">
        <v>18</v>
      </c>
      <c r="B54" s="5">
        <v>9.0899999999999995E-2</v>
      </c>
      <c r="C54" s="5">
        <v>7.0000000000000007E-2</v>
      </c>
      <c r="D54" s="5">
        <v>0.16</v>
      </c>
      <c r="E54" s="5">
        <v>6.1999999999999998E-3</v>
      </c>
      <c r="F54" s="7">
        <v>0.04</v>
      </c>
      <c r="G54" s="7">
        <v>0.08</v>
      </c>
      <c r="H54" s="7">
        <v>0.01</v>
      </c>
      <c r="I54" s="7">
        <v>0.08</v>
      </c>
      <c r="J54" s="7">
        <v>1.4999999999999999E-2</v>
      </c>
      <c r="K54" s="7">
        <v>0.04</v>
      </c>
      <c r="L54" s="5">
        <f t="shared" si="8"/>
        <v>5.9209999999999999E-2</v>
      </c>
      <c r="M54" s="6">
        <f t="shared" si="9"/>
        <v>0.15379999999999999</v>
      </c>
    </row>
    <row r="55" spans="1:13">
      <c r="A55" s="1">
        <v>20</v>
      </c>
      <c r="B55" s="5">
        <v>0.10100000000000001</v>
      </c>
      <c r="C55" s="5">
        <v>0.08</v>
      </c>
      <c r="D55" s="5">
        <v>0.13</v>
      </c>
      <c r="E55" s="5">
        <v>1.0200000000000001E-2</v>
      </c>
      <c r="F55" s="7">
        <v>7.0000000000000007E-2</v>
      </c>
      <c r="G55" s="7">
        <v>7.0000000000000007E-2</v>
      </c>
      <c r="H55" s="7">
        <v>0.01</v>
      </c>
      <c r="I55" s="7">
        <v>0.08</v>
      </c>
      <c r="J55" s="7">
        <v>1.0999999999999999E-2</v>
      </c>
      <c r="K55" s="7">
        <v>0.06</v>
      </c>
      <c r="L55" s="5">
        <f t="shared" si="8"/>
        <v>6.2220000000000011E-2</v>
      </c>
      <c r="M55" s="6">
        <f t="shared" si="9"/>
        <v>0.12000000000000001</v>
      </c>
    </row>
    <row r="56" spans="1:13">
      <c r="A56" s="1">
        <v>22</v>
      </c>
      <c r="B56" s="7"/>
      <c r="C56" s="5"/>
      <c r="D56" s="7"/>
      <c r="E56" s="5"/>
      <c r="F56" s="7"/>
      <c r="G56" s="7"/>
      <c r="H56" s="7"/>
      <c r="I56" s="7"/>
      <c r="J56" s="7"/>
      <c r="K56" s="7"/>
      <c r="L56" s="5" t="e">
        <f t="shared" si="8"/>
        <v>#DIV/0!</v>
      </c>
      <c r="M56" s="6">
        <f t="shared" si="9"/>
        <v>0</v>
      </c>
    </row>
    <row r="57" spans="1:13">
      <c r="A57" s="1">
        <v>24</v>
      </c>
      <c r="B57" s="7"/>
      <c r="C57" s="5"/>
      <c r="D57" s="7"/>
      <c r="E57" s="5"/>
      <c r="F57" s="7"/>
      <c r="G57" s="7"/>
      <c r="H57" s="7"/>
      <c r="I57" s="7"/>
      <c r="J57" s="7"/>
      <c r="K57" s="7"/>
      <c r="L57" s="5" t="e">
        <f t="shared" si="8"/>
        <v>#DIV/0!</v>
      </c>
      <c r="M57" s="6">
        <f t="shared" si="9"/>
        <v>0</v>
      </c>
    </row>
    <row r="58" spans="1:13">
      <c r="A58" s="1">
        <v>26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5" t="e">
        <f t="shared" si="8"/>
        <v>#DIV/0!</v>
      </c>
      <c r="M58" s="6">
        <f t="shared" si="9"/>
        <v>0</v>
      </c>
    </row>
    <row r="59" spans="1:13">
      <c r="A59" s="1">
        <v>28</v>
      </c>
      <c r="B59" s="7"/>
      <c r="C59" s="7"/>
      <c r="D59" s="7"/>
      <c r="E59" s="7"/>
      <c r="F59" s="7"/>
      <c r="H59" s="7"/>
      <c r="I59" s="7"/>
      <c r="J59" s="7"/>
      <c r="K59" s="7"/>
      <c r="L59" s="5" t="e">
        <f t="shared" si="8"/>
        <v>#DIV/0!</v>
      </c>
      <c r="M59" s="6">
        <f t="shared" si="9"/>
        <v>0</v>
      </c>
    </row>
    <row r="60" spans="1:13">
      <c r="A60" s="1">
        <v>30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5" t="e">
        <f t="shared" si="8"/>
        <v>#DIV/0!</v>
      </c>
      <c r="M60" s="6">
        <f t="shared" si="9"/>
        <v>0</v>
      </c>
    </row>
    <row r="63" spans="1:13">
      <c r="A63" s="1"/>
      <c r="B63" s="56" t="s">
        <v>12</v>
      </c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8"/>
    </row>
    <row r="64" spans="1:13">
      <c r="A64" s="1" t="s">
        <v>1</v>
      </c>
      <c r="B64" s="1" t="s">
        <v>5</v>
      </c>
      <c r="C64" s="1" t="s">
        <v>6</v>
      </c>
      <c r="D64" s="1" t="s">
        <v>7</v>
      </c>
      <c r="E64" s="1" t="s">
        <v>0</v>
      </c>
      <c r="F64" s="1" t="s">
        <v>14</v>
      </c>
      <c r="G64" s="1" t="s">
        <v>15</v>
      </c>
      <c r="H64" s="1" t="s">
        <v>18</v>
      </c>
      <c r="I64" s="1" t="s">
        <v>19</v>
      </c>
      <c r="J64" s="1" t="s">
        <v>22</v>
      </c>
      <c r="K64" s="1" t="s">
        <v>45</v>
      </c>
      <c r="L64" s="1" t="s">
        <v>17</v>
      </c>
      <c r="M64" s="1" t="s">
        <v>3</v>
      </c>
    </row>
    <row r="65" spans="1:13">
      <c r="A65" s="1">
        <v>0</v>
      </c>
      <c r="B65" s="2">
        <v>1</v>
      </c>
      <c r="C65" s="2">
        <v>1</v>
      </c>
      <c r="D65" s="2">
        <v>1</v>
      </c>
      <c r="E65" s="2">
        <v>1</v>
      </c>
      <c r="F65" s="9">
        <v>1</v>
      </c>
      <c r="G65" s="9">
        <v>1</v>
      </c>
      <c r="H65" s="9">
        <v>1</v>
      </c>
      <c r="I65" s="9">
        <v>1</v>
      </c>
      <c r="J65" s="9">
        <v>1</v>
      </c>
      <c r="K65" s="9">
        <v>2</v>
      </c>
      <c r="L65" s="10">
        <f>MEDIAN(B65:K65)</f>
        <v>1</v>
      </c>
      <c r="M65" s="10">
        <f>MAX(B65:K65)-MIN(B65:K65)</f>
        <v>1</v>
      </c>
    </row>
    <row r="66" spans="1:13">
      <c r="A66" s="1">
        <v>2</v>
      </c>
      <c r="B66" s="2">
        <v>1</v>
      </c>
      <c r="C66" s="2">
        <v>2</v>
      </c>
      <c r="D66" s="2">
        <v>1</v>
      </c>
      <c r="E66" s="2">
        <v>1</v>
      </c>
      <c r="F66" s="9">
        <v>2</v>
      </c>
      <c r="G66" s="9">
        <v>1</v>
      </c>
      <c r="H66" s="9">
        <v>1</v>
      </c>
      <c r="I66" s="9">
        <v>1</v>
      </c>
      <c r="J66" s="9">
        <v>1</v>
      </c>
      <c r="K66" s="9">
        <v>2</v>
      </c>
      <c r="L66" s="10">
        <f t="shared" ref="L66:L75" si="10">MEDIAN(B66:K66)</f>
        <v>1</v>
      </c>
      <c r="M66" s="10">
        <f t="shared" ref="M66:M75" si="11">MAX(B66:K66)-MIN(B66:K66)</f>
        <v>1</v>
      </c>
    </row>
    <row r="67" spans="1:13">
      <c r="A67" s="1">
        <v>4</v>
      </c>
      <c r="B67" s="2">
        <v>2</v>
      </c>
      <c r="C67" s="2">
        <v>2</v>
      </c>
      <c r="D67" s="2">
        <v>2</v>
      </c>
      <c r="E67" s="2">
        <v>1</v>
      </c>
      <c r="F67" s="9">
        <v>2</v>
      </c>
      <c r="G67" s="9">
        <v>2</v>
      </c>
      <c r="H67" s="9">
        <v>2</v>
      </c>
      <c r="I67" s="9">
        <v>1</v>
      </c>
      <c r="J67" s="9">
        <v>2</v>
      </c>
      <c r="K67" s="9">
        <v>2</v>
      </c>
      <c r="L67" s="10">
        <f t="shared" si="10"/>
        <v>2</v>
      </c>
      <c r="M67" s="10">
        <f t="shared" si="11"/>
        <v>1</v>
      </c>
    </row>
    <row r="68" spans="1:13">
      <c r="A68" s="1">
        <v>6</v>
      </c>
      <c r="B68" s="2">
        <v>2</v>
      </c>
      <c r="C68" s="2">
        <v>2</v>
      </c>
      <c r="D68" s="2">
        <v>2</v>
      </c>
      <c r="E68" s="2">
        <v>1</v>
      </c>
      <c r="F68" s="9">
        <v>2</v>
      </c>
      <c r="G68" s="9">
        <v>2</v>
      </c>
      <c r="H68" s="9">
        <v>2</v>
      </c>
      <c r="I68" s="9">
        <v>2</v>
      </c>
      <c r="J68" s="9">
        <v>2</v>
      </c>
      <c r="K68" s="9">
        <v>2</v>
      </c>
      <c r="L68" s="10">
        <f t="shared" si="10"/>
        <v>2</v>
      </c>
      <c r="M68" s="10">
        <f t="shared" si="11"/>
        <v>1</v>
      </c>
    </row>
    <row r="69" spans="1:13">
      <c r="A69" s="1">
        <v>8</v>
      </c>
      <c r="B69" s="2">
        <v>2</v>
      </c>
      <c r="C69" s="2">
        <v>2</v>
      </c>
      <c r="D69" s="2">
        <v>2</v>
      </c>
      <c r="E69" s="2">
        <v>2</v>
      </c>
      <c r="F69" s="9">
        <v>2</v>
      </c>
      <c r="G69" s="9">
        <v>2</v>
      </c>
      <c r="H69" s="9">
        <v>2</v>
      </c>
      <c r="I69" s="9">
        <v>2</v>
      </c>
      <c r="J69" s="9">
        <v>2</v>
      </c>
      <c r="K69" s="9">
        <v>2</v>
      </c>
      <c r="L69" s="10">
        <f t="shared" si="10"/>
        <v>2</v>
      </c>
      <c r="M69" s="10">
        <f t="shared" si="11"/>
        <v>0</v>
      </c>
    </row>
    <row r="70" spans="1:13">
      <c r="A70" s="1">
        <v>10</v>
      </c>
      <c r="B70" s="2">
        <v>2</v>
      </c>
      <c r="C70" s="2">
        <v>2</v>
      </c>
      <c r="D70" s="2">
        <v>2</v>
      </c>
      <c r="E70" s="2">
        <v>2</v>
      </c>
      <c r="F70" s="9">
        <v>2</v>
      </c>
      <c r="G70" s="9">
        <v>2</v>
      </c>
      <c r="H70" s="9">
        <v>2</v>
      </c>
      <c r="I70" s="9">
        <v>2</v>
      </c>
      <c r="J70" s="9">
        <v>2</v>
      </c>
      <c r="K70" s="9">
        <v>2</v>
      </c>
      <c r="L70" s="10">
        <f t="shared" si="10"/>
        <v>2</v>
      </c>
      <c r="M70" s="10">
        <f t="shared" si="11"/>
        <v>0</v>
      </c>
    </row>
    <row r="71" spans="1:13">
      <c r="A71" s="1">
        <v>12</v>
      </c>
      <c r="B71" s="2">
        <v>2</v>
      </c>
      <c r="C71" s="2">
        <v>2</v>
      </c>
      <c r="D71" s="2">
        <v>2</v>
      </c>
      <c r="E71" s="2">
        <v>2</v>
      </c>
      <c r="F71" s="9">
        <v>2</v>
      </c>
      <c r="G71" s="9">
        <v>2</v>
      </c>
      <c r="H71" s="9">
        <v>2</v>
      </c>
      <c r="I71" s="9">
        <v>2</v>
      </c>
      <c r="J71" s="9">
        <v>2</v>
      </c>
      <c r="K71" s="9">
        <v>2</v>
      </c>
      <c r="L71" s="10">
        <f t="shared" si="10"/>
        <v>2</v>
      </c>
      <c r="M71" s="10">
        <f t="shared" si="11"/>
        <v>0</v>
      </c>
    </row>
    <row r="72" spans="1:13">
      <c r="A72" s="1">
        <v>14</v>
      </c>
      <c r="B72" s="2">
        <v>2</v>
      </c>
      <c r="C72" s="2">
        <v>2</v>
      </c>
      <c r="D72" s="2">
        <v>2</v>
      </c>
      <c r="E72" s="2">
        <v>2</v>
      </c>
      <c r="F72" s="9">
        <v>2</v>
      </c>
      <c r="G72" s="9">
        <v>2</v>
      </c>
      <c r="H72" s="9">
        <v>2</v>
      </c>
      <c r="I72" s="9">
        <v>2</v>
      </c>
      <c r="J72" s="9">
        <v>2</v>
      </c>
      <c r="K72" s="9">
        <v>2</v>
      </c>
      <c r="L72" s="10">
        <f t="shared" si="10"/>
        <v>2</v>
      </c>
      <c r="M72" s="10">
        <f t="shared" si="11"/>
        <v>0</v>
      </c>
    </row>
    <row r="73" spans="1:13">
      <c r="A73" s="1">
        <v>16</v>
      </c>
      <c r="B73" s="2">
        <v>2</v>
      </c>
      <c r="C73" s="2">
        <v>2</v>
      </c>
      <c r="D73" s="2">
        <v>2</v>
      </c>
      <c r="E73" s="2">
        <v>2</v>
      </c>
      <c r="F73" s="8">
        <v>2</v>
      </c>
      <c r="G73" s="9">
        <v>2</v>
      </c>
      <c r="H73" s="9">
        <v>2</v>
      </c>
      <c r="I73" s="9">
        <v>2</v>
      </c>
      <c r="J73" s="9">
        <v>2</v>
      </c>
      <c r="K73" s="9">
        <v>2</v>
      </c>
      <c r="L73" s="10">
        <f t="shared" si="10"/>
        <v>2</v>
      </c>
      <c r="M73" s="10">
        <f t="shared" si="11"/>
        <v>0</v>
      </c>
    </row>
    <row r="74" spans="1:13">
      <c r="A74" s="1">
        <v>18</v>
      </c>
      <c r="B74" s="2">
        <v>2</v>
      </c>
      <c r="C74" s="2">
        <v>2</v>
      </c>
      <c r="D74" s="2">
        <v>2</v>
      </c>
      <c r="E74" s="2">
        <v>2</v>
      </c>
      <c r="F74" s="9">
        <v>2</v>
      </c>
      <c r="G74" s="9">
        <v>2</v>
      </c>
      <c r="H74" s="9">
        <v>2</v>
      </c>
      <c r="I74" s="9">
        <v>2</v>
      </c>
      <c r="J74" s="9">
        <v>2</v>
      </c>
      <c r="K74" s="9">
        <v>2</v>
      </c>
      <c r="L74" s="10">
        <f t="shared" si="10"/>
        <v>2</v>
      </c>
      <c r="M74" s="10">
        <f t="shared" si="11"/>
        <v>0</v>
      </c>
    </row>
    <row r="75" spans="1:13">
      <c r="A75" s="1">
        <v>20</v>
      </c>
      <c r="B75" s="2">
        <v>2</v>
      </c>
      <c r="C75" s="2">
        <v>2</v>
      </c>
      <c r="D75" s="2">
        <v>2</v>
      </c>
      <c r="E75" s="2">
        <v>2</v>
      </c>
      <c r="F75" s="9">
        <v>2</v>
      </c>
      <c r="G75" s="9">
        <v>2</v>
      </c>
      <c r="H75" s="9">
        <v>2</v>
      </c>
      <c r="I75" s="9">
        <v>2</v>
      </c>
      <c r="J75" s="9">
        <v>2</v>
      </c>
      <c r="K75" s="9">
        <v>2</v>
      </c>
      <c r="L75" s="10">
        <f t="shared" si="10"/>
        <v>2</v>
      </c>
      <c r="M75" s="10">
        <f t="shared" si="11"/>
        <v>0</v>
      </c>
    </row>
    <row r="76" spans="1:13">
      <c r="A76" s="1">
        <v>22</v>
      </c>
      <c r="B76" s="9"/>
      <c r="C76" s="8"/>
      <c r="D76" s="9"/>
      <c r="E76" s="8"/>
      <c r="F76" s="9"/>
      <c r="G76" s="9"/>
      <c r="H76" s="9"/>
      <c r="I76" s="9"/>
      <c r="J76" s="9"/>
      <c r="K76" s="9"/>
      <c r="L76" s="10" t="e">
        <f t="shared" ref="L76:L80" si="12">MEDIAN(B76:J76)</f>
        <v>#NUM!</v>
      </c>
      <c r="M76" s="10">
        <f t="shared" ref="M76:M80" si="13">MAX(B76:J76)-MIN(B76:J76)</f>
        <v>0</v>
      </c>
    </row>
    <row r="77" spans="1:13">
      <c r="A77" s="1">
        <v>24</v>
      </c>
      <c r="B77" s="9"/>
      <c r="C77" s="8"/>
      <c r="D77" s="9"/>
      <c r="E77" s="8"/>
      <c r="F77" s="9"/>
      <c r="G77" s="9"/>
      <c r="H77" s="9"/>
      <c r="I77" s="9"/>
      <c r="J77" s="9"/>
      <c r="K77" s="9"/>
      <c r="L77" s="10" t="e">
        <f t="shared" si="12"/>
        <v>#NUM!</v>
      </c>
      <c r="M77" s="10">
        <f t="shared" si="13"/>
        <v>0</v>
      </c>
    </row>
    <row r="78" spans="1:13">
      <c r="A78" s="1">
        <v>26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10" t="e">
        <f t="shared" si="12"/>
        <v>#NUM!</v>
      </c>
      <c r="M78" s="10">
        <f t="shared" si="13"/>
        <v>0</v>
      </c>
    </row>
    <row r="79" spans="1:13">
      <c r="A79" s="1">
        <v>28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10" t="e">
        <f t="shared" si="12"/>
        <v>#NUM!</v>
      </c>
      <c r="M79" s="10">
        <f t="shared" si="13"/>
        <v>0</v>
      </c>
    </row>
    <row r="80" spans="1:13">
      <c r="A80" s="1">
        <v>30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10" t="e">
        <f t="shared" si="12"/>
        <v>#NUM!</v>
      </c>
      <c r="M80" s="10">
        <f t="shared" si="13"/>
        <v>0</v>
      </c>
    </row>
    <row r="83" spans="1:13">
      <c r="A83" s="1"/>
      <c r="B83" s="56" t="s">
        <v>13</v>
      </c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8"/>
    </row>
    <row r="84" spans="1:13">
      <c r="A84" s="1" t="s">
        <v>1</v>
      </c>
      <c r="B84" s="2" t="s">
        <v>5</v>
      </c>
      <c r="C84" s="1" t="s">
        <v>6</v>
      </c>
      <c r="D84" s="1" t="s">
        <v>7</v>
      </c>
      <c r="E84" s="1" t="s">
        <v>0</v>
      </c>
      <c r="F84" s="1" t="s">
        <v>14</v>
      </c>
      <c r="G84" s="1" t="s">
        <v>15</v>
      </c>
      <c r="H84" s="1" t="s">
        <v>18</v>
      </c>
      <c r="I84" s="1" t="s">
        <v>19</v>
      </c>
      <c r="J84" s="1" t="s">
        <v>22</v>
      </c>
      <c r="K84" s="1" t="s">
        <v>45</v>
      </c>
      <c r="L84" s="1" t="s">
        <v>17</v>
      </c>
      <c r="M84" s="1" t="s">
        <v>3</v>
      </c>
    </row>
    <row r="85" spans="1:13">
      <c r="A85" s="1">
        <v>0</v>
      </c>
      <c r="B85" s="2">
        <v>3</v>
      </c>
      <c r="C85" s="2">
        <v>4</v>
      </c>
      <c r="D85" s="2">
        <v>5</v>
      </c>
      <c r="E85" s="2">
        <v>5</v>
      </c>
      <c r="F85" s="9">
        <v>4</v>
      </c>
      <c r="G85" s="9">
        <v>3</v>
      </c>
      <c r="H85" s="9">
        <v>4</v>
      </c>
      <c r="I85" s="9">
        <v>4</v>
      </c>
      <c r="J85" s="9">
        <v>3</v>
      </c>
      <c r="K85" s="9">
        <v>3</v>
      </c>
      <c r="L85" s="10">
        <f>MEDIAN(B85:K85)</f>
        <v>4</v>
      </c>
      <c r="M85" s="10">
        <f>MAX(B85:K85)-MIN(B85:K85)</f>
        <v>2</v>
      </c>
    </row>
    <row r="86" spans="1:13">
      <c r="A86" s="1">
        <v>2</v>
      </c>
      <c r="B86" s="2">
        <v>5</v>
      </c>
      <c r="C86" s="2">
        <v>4</v>
      </c>
      <c r="D86" s="2">
        <v>5</v>
      </c>
      <c r="E86" s="2">
        <v>6</v>
      </c>
      <c r="F86" s="9">
        <v>4</v>
      </c>
      <c r="G86" s="9">
        <v>5</v>
      </c>
      <c r="H86" s="9">
        <v>6</v>
      </c>
      <c r="I86" s="9">
        <v>4</v>
      </c>
      <c r="J86" s="9">
        <v>3</v>
      </c>
      <c r="K86" s="9">
        <v>3</v>
      </c>
      <c r="L86" s="10">
        <f t="shared" ref="L86:L95" si="14">MEDIAN(B86:K86)</f>
        <v>4.5</v>
      </c>
      <c r="M86" s="10">
        <f t="shared" ref="M86:M95" si="15">MAX(B86:K86)-MIN(B86:K86)</f>
        <v>3</v>
      </c>
    </row>
    <row r="87" spans="1:13">
      <c r="A87" s="1">
        <v>4</v>
      </c>
      <c r="B87" s="2">
        <v>4</v>
      </c>
      <c r="C87" s="2">
        <v>4</v>
      </c>
      <c r="D87" s="2">
        <v>5</v>
      </c>
      <c r="E87" s="2">
        <v>7</v>
      </c>
      <c r="F87" s="9">
        <v>4</v>
      </c>
      <c r="G87" s="9">
        <v>4</v>
      </c>
      <c r="H87" s="9">
        <v>4</v>
      </c>
      <c r="I87" s="9">
        <v>5</v>
      </c>
      <c r="J87" s="9">
        <v>3</v>
      </c>
      <c r="K87" s="9">
        <v>4</v>
      </c>
      <c r="L87" s="10">
        <f t="shared" si="14"/>
        <v>4</v>
      </c>
      <c r="M87" s="10">
        <f t="shared" si="15"/>
        <v>4</v>
      </c>
    </row>
    <row r="88" spans="1:13">
      <c r="A88" s="1">
        <v>6</v>
      </c>
      <c r="B88" s="2">
        <v>5</v>
      </c>
      <c r="C88" s="2">
        <v>5</v>
      </c>
      <c r="D88" s="2">
        <v>6</v>
      </c>
      <c r="E88" s="2">
        <v>8</v>
      </c>
      <c r="F88" s="9">
        <v>5</v>
      </c>
      <c r="G88" s="9">
        <v>5</v>
      </c>
      <c r="H88" s="9">
        <v>5</v>
      </c>
      <c r="I88" s="9">
        <v>5</v>
      </c>
      <c r="J88" s="9">
        <v>4</v>
      </c>
      <c r="K88" s="9">
        <v>5</v>
      </c>
      <c r="L88" s="10">
        <f t="shared" si="14"/>
        <v>5</v>
      </c>
      <c r="M88" s="10">
        <f t="shared" si="15"/>
        <v>4</v>
      </c>
    </row>
    <row r="89" spans="1:13">
      <c r="A89" s="1">
        <v>8</v>
      </c>
      <c r="B89" s="2">
        <v>6</v>
      </c>
      <c r="C89" s="2">
        <v>5</v>
      </c>
      <c r="D89" s="2">
        <v>7</v>
      </c>
      <c r="E89" s="2">
        <v>4</v>
      </c>
      <c r="F89" s="9">
        <v>6</v>
      </c>
      <c r="G89" s="9">
        <v>6</v>
      </c>
      <c r="H89" s="9">
        <v>6</v>
      </c>
      <c r="I89" s="9">
        <v>6</v>
      </c>
      <c r="J89" s="9">
        <v>5</v>
      </c>
      <c r="K89" s="9">
        <v>6</v>
      </c>
      <c r="L89" s="10">
        <f t="shared" si="14"/>
        <v>6</v>
      </c>
      <c r="M89" s="10">
        <f t="shared" si="15"/>
        <v>3</v>
      </c>
    </row>
    <row r="90" spans="1:13">
      <c r="A90" s="1">
        <v>10</v>
      </c>
      <c r="B90" s="2">
        <v>6</v>
      </c>
      <c r="C90" s="2">
        <v>6</v>
      </c>
      <c r="D90" s="2">
        <v>8</v>
      </c>
      <c r="E90" s="2">
        <v>6</v>
      </c>
      <c r="F90" s="9">
        <v>6</v>
      </c>
      <c r="G90" s="9">
        <v>6</v>
      </c>
      <c r="H90" s="9">
        <v>7</v>
      </c>
      <c r="I90" s="9">
        <v>7</v>
      </c>
      <c r="J90" s="9">
        <v>6</v>
      </c>
      <c r="K90" s="9">
        <v>7</v>
      </c>
      <c r="L90" s="10">
        <f t="shared" si="14"/>
        <v>6</v>
      </c>
      <c r="M90" s="10">
        <f t="shared" si="15"/>
        <v>2</v>
      </c>
    </row>
    <row r="91" spans="1:13">
      <c r="A91" s="1">
        <v>12</v>
      </c>
      <c r="B91" s="2">
        <v>8</v>
      </c>
      <c r="C91" s="2">
        <v>7</v>
      </c>
      <c r="D91" s="2">
        <v>9</v>
      </c>
      <c r="E91" s="2">
        <v>7</v>
      </c>
      <c r="F91" s="9">
        <v>8</v>
      </c>
      <c r="G91" s="9">
        <v>8</v>
      </c>
      <c r="H91" s="9">
        <v>8</v>
      </c>
      <c r="I91" s="9">
        <v>7</v>
      </c>
      <c r="J91" s="9">
        <v>7</v>
      </c>
      <c r="K91" s="9">
        <v>8</v>
      </c>
      <c r="L91" s="10">
        <f t="shared" si="14"/>
        <v>8</v>
      </c>
      <c r="M91" s="10">
        <f t="shared" si="15"/>
        <v>2</v>
      </c>
    </row>
    <row r="92" spans="1:13">
      <c r="A92" s="1">
        <v>14</v>
      </c>
      <c r="B92" s="2">
        <v>9</v>
      </c>
      <c r="C92" s="2">
        <v>8</v>
      </c>
      <c r="D92" s="2">
        <v>10</v>
      </c>
      <c r="E92" s="2">
        <v>8</v>
      </c>
      <c r="F92" s="9">
        <v>9</v>
      </c>
      <c r="G92" s="9">
        <v>9</v>
      </c>
      <c r="H92" s="9">
        <v>9</v>
      </c>
      <c r="I92" s="9">
        <v>8</v>
      </c>
      <c r="J92" s="9">
        <v>8</v>
      </c>
      <c r="K92" s="9">
        <v>9</v>
      </c>
      <c r="L92" s="10">
        <f t="shared" si="14"/>
        <v>9</v>
      </c>
      <c r="M92" s="10">
        <f t="shared" si="15"/>
        <v>2</v>
      </c>
    </row>
    <row r="93" spans="1:13">
      <c r="A93" s="1">
        <v>16</v>
      </c>
      <c r="B93" s="2">
        <v>10</v>
      </c>
      <c r="C93" s="2">
        <v>9</v>
      </c>
      <c r="D93" s="2">
        <v>10</v>
      </c>
      <c r="E93" s="2">
        <v>9</v>
      </c>
      <c r="F93" s="9">
        <v>9</v>
      </c>
      <c r="G93" s="9">
        <v>9</v>
      </c>
      <c r="H93" s="9">
        <v>9</v>
      </c>
      <c r="I93" s="9">
        <v>9</v>
      </c>
      <c r="J93" s="9">
        <v>9</v>
      </c>
      <c r="K93" s="9">
        <v>10</v>
      </c>
      <c r="L93" s="10">
        <f t="shared" si="14"/>
        <v>9</v>
      </c>
      <c r="M93" s="10">
        <f t="shared" si="15"/>
        <v>1</v>
      </c>
    </row>
    <row r="94" spans="1:13">
      <c r="A94" s="1">
        <v>18</v>
      </c>
      <c r="B94" s="2">
        <v>10</v>
      </c>
      <c r="C94" s="2">
        <v>10</v>
      </c>
      <c r="D94" s="2">
        <v>12</v>
      </c>
      <c r="E94" s="2">
        <v>10</v>
      </c>
      <c r="F94" s="9">
        <v>10</v>
      </c>
      <c r="G94" s="9">
        <v>12</v>
      </c>
      <c r="H94" s="9">
        <v>10</v>
      </c>
      <c r="I94" s="9">
        <v>10</v>
      </c>
      <c r="J94" s="9">
        <v>10</v>
      </c>
      <c r="K94" s="9">
        <v>11</v>
      </c>
      <c r="L94" s="10">
        <f t="shared" si="14"/>
        <v>10</v>
      </c>
      <c r="M94" s="10">
        <f t="shared" si="15"/>
        <v>2</v>
      </c>
    </row>
    <row r="95" spans="1:13">
      <c r="A95" s="1">
        <v>20</v>
      </c>
      <c r="B95" s="2">
        <v>12</v>
      </c>
      <c r="C95" s="2">
        <v>11</v>
      </c>
      <c r="D95" s="2">
        <v>13</v>
      </c>
      <c r="E95" s="2">
        <v>11</v>
      </c>
      <c r="F95" s="9">
        <v>11</v>
      </c>
      <c r="G95" s="9">
        <v>12</v>
      </c>
      <c r="H95" s="9">
        <v>10</v>
      </c>
      <c r="I95" s="9">
        <v>11</v>
      </c>
      <c r="J95" s="9">
        <v>10</v>
      </c>
      <c r="K95" s="9">
        <v>12</v>
      </c>
      <c r="L95" s="10">
        <f t="shared" si="14"/>
        <v>11</v>
      </c>
      <c r="M95" s="10">
        <f t="shared" si="15"/>
        <v>3</v>
      </c>
    </row>
    <row r="96" spans="1:13">
      <c r="A96" s="1">
        <v>22</v>
      </c>
      <c r="B96" s="8"/>
      <c r="C96" s="2"/>
      <c r="D96" s="8"/>
      <c r="E96" s="8"/>
      <c r="F96" s="9"/>
      <c r="G96" s="9"/>
      <c r="H96" s="9"/>
      <c r="I96" s="9"/>
      <c r="J96" s="9"/>
      <c r="K96" s="9"/>
      <c r="L96" s="10" t="e">
        <f t="shared" ref="L96:L99" si="16">MEDIAN(B96:J96)</f>
        <v>#NUM!</v>
      </c>
      <c r="M96" s="10">
        <f t="shared" ref="M96:M100" si="17">MAX(B96:J96)-MIN(B96:J96)</f>
        <v>0</v>
      </c>
    </row>
    <row r="97" spans="1:13">
      <c r="A97" s="1">
        <v>24</v>
      </c>
      <c r="B97" s="8"/>
      <c r="C97" s="2"/>
      <c r="D97" s="8"/>
      <c r="E97" s="8"/>
      <c r="F97" s="9"/>
      <c r="G97" s="9"/>
      <c r="H97" s="9"/>
      <c r="I97" s="9"/>
      <c r="J97" s="9"/>
      <c r="K97" s="9"/>
      <c r="L97" s="10" t="e">
        <f t="shared" si="16"/>
        <v>#NUM!</v>
      </c>
      <c r="M97" s="10">
        <f t="shared" si="17"/>
        <v>0</v>
      </c>
    </row>
    <row r="98" spans="1:13">
      <c r="A98" s="1">
        <v>26</v>
      </c>
      <c r="B98" s="8"/>
      <c r="C98" s="8"/>
      <c r="D98" s="8"/>
      <c r="E98" s="8"/>
      <c r="F98" s="9"/>
      <c r="G98" s="9"/>
      <c r="H98" s="9"/>
      <c r="I98" s="9"/>
      <c r="J98" s="9"/>
      <c r="K98" s="9"/>
      <c r="L98" s="10" t="e">
        <f t="shared" si="16"/>
        <v>#NUM!</v>
      </c>
      <c r="M98" s="10">
        <f t="shared" si="17"/>
        <v>0</v>
      </c>
    </row>
    <row r="99" spans="1:13">
      <c r="A99" s="1">
        <v>28</v>
      </c>
      <c r="B99" s="8"/>
      <c r="C99" s="8"/>
      <c r="D99" s="8"/>
      <c r="E99" s="9"/>
      <c r="F99" s="9"/>
      <c r="G99" s="9"/>
      <c r="H99" s="9"/>
      <c r="I99" s="9"/>
      <c r="J99" s="9"/>
      <c r="K99" s="9"/>
      <c r="L99" s="10" t="e">
        <f t="shared" si="16"/>
        <v>#NUM!</v>
      </c>
      <c r="M99" s="10">
        <f t="shared" si="17"/>
        <v>0</v>
      </c>
    </row>
    <row r="100" spans="1:13">
      <c r="A100" s="1">
        <v>30</v>
      </c>
      <c r="B100" s="8"/>
      <c r="C100" s="8"/>
      <c r="D100" s="8"/>
      <c r="E100" s="9"/>
      <c r="F100" s="9"/>
      <c r="G100" s="9"/>
      <c r="H100" s="9"/>
      <c r="I100" s="9"/>
      <c r="J100" s="9"/>
      <c r="K100" s="9"/>
      <c r="L100" s="10" t="e">
        <f>MEDIAN(B100:J100)</f>
        <v>#NUM!</v>
      </c>
      <c r="M100" s="10">
        <f t="shared" si="17"/>
        <v>0</v>
      </c>
    </row>
  </sheetData>
  <mergeCells count="5">
    <mergeCell ref="B1:M1"/>
    <mergeCell ref="B22:M22"/>
    <mergeCell ref="B43:M43"/>
    <mergeCell ref="B63:M63"/>
    <mergeCell ref="B83:M83"/>
  </mergeCells>
  <phoneticPr fontId="1" type="noConversion"/>
  <conditionalFormatting sqref="M24:M40">
    <cfRule type="cellIs" dxfId="2" priority="1" operator="greaterThan">
      <formula>2.55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A15" zoomScale="145" zoomScaleNormal="145" workbookViewId="0">
      <selection activeCell="L27" sqref="L27"/>
    </sheetView>
  </sheetViews>
  <sheetFormatPr defaultColWidth="8.875" defaultRowHeight="14.25"/>
  <cols>
    <col min="1" max="24" width="10.625" customWidth="1"/>
  </cols>
  <sheetData>
    <row r="1" spans="1:13">
      <c r="A1" s="1"/>
      <c r="B1" s="60" t="s">
        <v>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>
      <c r="A2" s="1" t="s">
        <v>1</v>
      </c>
      <c r="B2" s="1" t="s">
        <v>44</v>
      </c>
      <c r="C2" s="1" t="s">
        <v>6</v>
      </c>
      <c r="D2" s="1" t="s">
        <v>7</v>
      </c>
      <c r="E2" s="1" t="s">
        <v>0</v>
      </c>
      <c r="F2" s="1" t="s">
        <v>14</v>
      </c>
      <c r="G2" s="1" t="s">
        <v>15</v>
      </c>
      <c r="H2" s="1" t="s">
        <v>18</v>
      </c>
      <c r="I2" s="1" t="s">
        <v>19</v>
      </c>
      <c r="J2" s="1" t="s">
        <v>22</v>
      </c>
      <c r="K2" s="1" t="s">
        <v>45</v>
      </c>
      <c r="L2" s="1" t="s">
        <v>2</v>
      </c>
      <c r="M2" s="1" t="s">
        <v>3</v>
      </c>
    </row>
    <row r="3" spans="1:13">
      <c r="A3" s="1">
        <v>0</v>
      </c>
      <c r="B3" s="7">
        <v>12.35</v>
      </c>
      <c r="C3" s="5">
        <v>10.83</v>
      </c>
      <c r="D3" s="5">
        <v>12.1</v>
      </c>
      <c r="E3" s="5">
        <v>12.0769</v>
      </c>
      <c r="F3" s="7">
        <v>11.16</v>
      </c>
      <c r="G3" s="7">
        <v>12.89</v>
      </c>
      <c r="H3" s="7">
        <v>12.79</v>
      </c>
      <c r="I3" s="7">
        <v>10.39</v>
      </c>
      <c r="J3" s="7">
        <v>8.2159999999999993</v>
      </c>
      <c r="K3" s="7">
        <v>13</v>
      </c>
      <c r="L3" s="3">
        <f>AVERAGE(B3:K3)</f>
        <v>11.58029</v>
      </c>
      <c r="M3" s="4">
        <f>(MAX(B3:K3)-MIN(B3:K3))/L3</f>
        <v>0.41311573371651322</v>
      </c>
    </row>
    <row r="4" spans="1:13">
      <c r="A4" s="1">
        <v>2</v>
      </c>
      <c r="B4" s="7">
        <v>16.25</v>
      </c>
      <c r="C4" s="5">
        <v>15.54</v>
      </c>
      <c r="D4" s="5">
        <v>17.2</v>
      </c>
      <c r="E4" s="5">
        <v>17.165900000000001</v>
      </c>
      <c r="F4" s="7">
        <v>14.8</v>
      </c>
      <c r="G4" s="7">
        <v>17.98</v>
      </c>
      <c r="H4" s="7">
        <v>17.73</v>
      </c>
      <c r="I4" s="7">
        <v>15.73</v>
      </c>
      <c r="J4" s="7">
        <v>13.503</v>
      </c>
      <c r="K4" s="7">
        <v>18</v>
      </c>
      <c r="L4" s="3">
        <f t="shared" ref="L4:L18" si="0">AVERAGE(B4:K4)</f>
        <v>16.389890000000001</v>
      </c>
      <c r="M4" s="4">
        <f t="shared" ref="M4:M18" si="1">(MAX(B4:K4)-MIN(B4:K4))/L4</f>
        <v>0.27437646012267314</v>
      </c>
    </row>
    <row r="5" spans="1:13">
      <c r="A5" s="1">
        <v>4</v>
      </c>
      <c r="B5" s="7">
        <v>22.04</v>
      </c>
      <c r="C5" s="5">
        <v>21.27</v>
      </c>
      <c r="D5" s="5">
        <v>22.8</v>
      </c>
      <c r="E5" s="5">
        <v>22.427800000000001</v>
      </c>
      <c r="F5" s="7">
        <v>20.98</v>
      </c>
      <c r="G5" s="7">
        <v>23.97</v>
      </c>
      <c r="H5" s="7">
        <v>23.32</v>
      </c>
      <c r="I5" s="7">
        <v>22.52</v>
      </c>
      <c r="J5" s="7">
        <v>17.797999999999998</v>
      </c>
      <c r="K5" s="7">
        <v>24.7</v>
      </c>
      <c r="L5" s="3">
        <f t="shared" si="0"/>
        <v>22.182579999999998</v>
      </c>
      <c r="M5" s="4">
        <f t="shared" si="1"/>
        <v>0.31114505165765216</v>
      </c>
    </row>
    <row r="6" spans="1:13">
      <c r="A6" s="1">
        <v>6</v>
      </c>
      <c r="B6" s="7">
        <v>27.84</v>
      </c>
      <c r="C6" s="5">
        <v>27.49</v>
      </c>
      <c r="D6" s="5">
        <v>29.2</v>
      </c>
      <c r="E6" s="5">
        <v>27.8565</v>
      </c>
      <c r="F6" s="7">
        <v>27.8</v>
      </c>
      <c r="G6" s="7">
        <v>30.02</v>
      </c>
      <c r="H6" s="7">
        <v>28.13</v>
      </c>
      <c r="I6" s="7">
        <v>28.49</v>
      </c>
      <c r="J6" s="7">
        <v>24.559000000000001</v>
      </c>
      <c r="K6" s="7">
        <v>30.8</v>
      </c>
      <c r="L6" s="3">
        <f t="shared" si="0"/>
        <v>28.21855</v>
      </c>
      <c r="M6" s="4">
        <f t="shared" si="1"/>
        <v>0.22116657305212351</v>
      </c>
    </row>
    <row r="7" spans="1:13">
      <c r="A7" s="1">
        <v>8</v>
      </c>
      <c r="B7" s="7">
        <v>34.299999999999997</v>
      </c>
      <c r="C7" s="5">
        <v>34.200000000000003</v>
      </c>
      <c r="D7" s="5">
        <v>36.1</v>
      </c>
      <c r="E7" s="5">
        <v>33.725900000000003</v>
      </c>
      <c r="F7" s="7">
        <v>34.799999999999997</v>
      </c>
      <c r="G7" s="7">
        <v>32.07</v>
      </c>
      <c r="H7" s="7">
        <v>34.200000000000003</v>
      </c>
      <c r="I7" s="7">
        <v>34.47</v>
      </c>
      <c r="J7" s="7">
        <v>30.044</v>
      </c>
      <c r="K7" s="7">
        <v>36.700000000000003</v>
      </c>
      <c r="L7" s="3">
        <f t="shared" si="0"/>
        <v>34.060989999999997</v>
      </c>
      <c r="M7" s="4">
        <f t="shared" si="1"/>
        <v>0.19541416735097844</v>
      </c>
    </row>
    <row r="8" spans="1:13">
      <c r="A8" s="1">
        <v>10</v>
      </c>
      <c r="B8" s="7">
        <v>41.04</v>
      </c>
      <c r="C8" s="5">
        <v>41.84</v>
      </c>
      <c r="D8" s="5">
        <v>43.4</v>
      </c>
      <c r="E8" s="5">
        <v>40.047600000000003</v>
      </c>
      <c r="F8" s="7">
        <v>43.51</v>
      </c>
      <c r="G8" s="7">
        <v>40.82</v>
      </c>
      <c r="H8" s="7">
        <v>40.340000000000003</v>
      </c>
      <c r="I8" s="7">
        <v>40.01</v>
      </c>
      <c r="J8" s="7">
        <v>36.012999999999998</v>
      </c>
      <c r="K8" s="7">
        <v>42.6</v>
      </c>
      <c r="L8" s="3">
        <f t="shared" si="0"/>
        <v>40.962060000000001</v>
      </c>
      <c r="M8" s="4">
        <f t="shared" si="1"/>
        <v>0.18302302179138452</v>
      </c>
    </row>
    <row r="9" spans="1:13">
      <c r="A9" s="1">
        <v>12</v>
      </c>
      <c r="B9" s="7">
        <v>48.74</v>
      </c>
      <c r="C9" s="5">
        <v>50.11</v>
      </c>
      <c r="D9" s="5">
        <v>50</v>
      </c>
      <c r="E9" s="5">
        <v>46.058</v>
      </c>
      <c r="F9" s="7">
        <v>51.5</v>
      </c>
      <c r="G9" s="7">
        <v>50.83</v>
      </c>
      <c r="H9" s="7">
        <v>46.57</v>
      </c>
      <c r="I9" s="7">
        <v>45.1</v>
      </c>
      <c r="J9" s="7">
        <v>43.418999999999997</v>
      </c>
      <c r="K9" s="7">
        <v>51.8</v>
      </c>
      <c r="L9" s="3">
        <f t="shared" si="0"/>
        <v>48.412700000000001</v>
      </c>
      <c r="M9" s="4">
        <f t="shared" si="1"/>
        <v>0.17311573202899239</v>
      </c>
    </row>
    <row r="10" spans="1:13">
      <c r="A10" s="1">
        <v>14</v>
      </c>
      <c r="B10" s="7">
        <v>55.86</v>
      </c>
      <c r="C10" s="5">
        <v>58.56</v>
      </c>
      <c r="D10" s="5">
        <v>56.8</v>
      </c>
      <c r="E10" s="5">
        <v>51.323900000000002</v>
      </c>
      <c r="F10" s="7">
        <v>60.98</v>
      </c>
      <c r="G10" s="7">
        <v>61.05</v>
      </c>
      <c r="H10" s="7">
        <v>54.26</v>
      </c>
      <c r="I10" s="7">
        <v>55.38</v>
      </c>
      <c r="J10" s="7">
        <v>49.137999999999998</v>
      </c>
      <c r="K10" s="7">
        <v>55.2</v>
      </c>
      <c r="L10" s="3">
        <f t="shared" si="0"/>
        <v>55.855190000000007</v>
      </c>
      <c r="M10" s="4">
        <f t="shared" si="1"/>
        <v>0.21326576814079404</v>
      </c>
    </row>
    <row r="11" spans="1:13">
      <c r="A11" s="1">
        <v>16</v>
      </c>
      <c r="B11" s="7">
        <v>63.65</v>
      </c>
      <c r="C11" s="5">
        <v>67.88</v>
      </c>
      <c r="D11" s="5">
        <v>67.7</v>
      </c>
      <c r="E11" s="5">
        <v>57.895699999999998</v>
      </c>
      <c r="F11" s="7">
        <v>70.02</v>
      </c>
      <c r="G11" s="7">
        <v>70.12</v>
      </c>
      <c r="H11" s="7">
        <v>64.239999999999995</v>
      </c>
      <c r="I11" s="7">
        <v>65.81</v>
      </c>
      <c r="J11" s="7">
        <v>57.505000000000003</v>
      </c>
      <c r="K11" s="7">
        <v>59.8</v>
      </c>
      <c r="L11" s="3">
        <f t="shared" si="0"/>
        <v>64.462069999999997</v>
      </c>
      <c r="M11" s="4">
        <f t="shared" si="1"/>
        <v>0.19569647701353685</v>
      </c>
    </row>
    <row r="12" spans="1:13">
      <c r="A12" s="1">
        <v>18</v>
      </c>
      <c r="B12" s="7">
        <v>72.010000000000005</v>
      </c>
      <c r="C12" s="5">
        <v>78</v>
      </c>
      <c r="D12" s="5">
        <v>78.900000000000006</v>
      </c>
      <c r="E12" s="5">
        <v>66.799000000000007</v>
      </c>
      <c r="F12" s="7">
        <v>78.67</v>
      </c>
      <c r="G12" s="7">
        <v>78.52</v>
      </c>
      <c r="H12" s="7">
        <v>75.31</v>
      </c>
      <c r="I12" s="7">
        <v>75.37</v>
      </c>
      <c r="J12" s="7">
        <v>68.381</v>
      </c>
      <c r="K12" s="7">
        <v>67.8</v>
      </c>
      <c r="L12" s="3">
        <f t="shared" si="0"/>
        <v>73.975999999999999</v>
      </c>
      <c r="M12" s="4">
        <f t="shared" si="1"/>
        <v>0.16358008002595437</v>
      </c>
    </row>
    <row r="13" spans="1:13">
      <c r="A13" s="1">
        <v>20</v>
      </c>
      <c r="B13" s="7">
        <v>82.84</v>
      </c>
      <c r="C13" s="5">
        <v>87.58</v>
      </c>
      <c r="D13" s="5">
        <v>87.9</v>
      </c>
      <c r="E13" s="5">
        <v>78.055800000000005</v>
      </c>
      <c r="F13" s="7">
        <v>88.24</v>
      </c>
      <c r="G13" s="7">
        <v>88.03</v>
      </c>
      <c r="H13" s="7">
        <v>86.27</v>
      </c>
      <c r="I13" s="7">
        <v>85.12</v>
      </c>
      <c r="J13" s="7">
        <v>81.656999999999996</v>
      </c>
      <c r="K13" s="7">
        <v>79.599999999999994</v>
      </c>
      <c r="L13" s="3">
        <f t="shared" si="0"/>
        <v>84.52928</v>
      </c>
      <c r="M13" s="4">
        <f t="shared" si="1"/>
        <v>0.12048132907319203</v>
      </c>
    </row>
    <row r="14" spans="1:13">
      <c r="A14" s="1">
        <v>22</v>
      </c>
      <c r="B14" s="7"/>
      <c r="C14" s="5"/>
      <c r="D14" s="7"/>
      <c r="E14" s="5"/>
      <c r="F14" s="7"/>
      <c r="G14" s="7"/>
      <c r="H14" s="7"/>
      <c r="I14" s="7"/>
      <c r="J14" s="7"/>
      <c r="K14" s="7"/>
      <c r="L14" s="3" t="e">
        <f t="shared" si="0"/>
        <v>#DIV/0!</v>
      </c>
      <c r="M14" s="4" t="e">
        <f t="shared" si="1"/>
        <v>#DIV/0!</v>
      </c>
    </row>
    <row r="15" spans="1:13">
      <c r="A15" s="1">
        <v>24</v>
      </c>
      <c r="B15" s="7"/>
      <c r="C15" s="5"/>
      <c r="D15" s="7"/>
      <c r="E15" s="5"/>
      <c r="F15" s="7"/>
      <c r="G15" s="7"/>
      <c r="H15" s="7"/>
      <c r="I15" s="7"/>
      <c r="J15" s="7"/>
      <c r="K15" s="7"/>
      <c r="L15" s="3" t="e">
        <f t="shared" si="0"/>
        <v>#DIV/0!</v>
      </c>
      <c r="M15" s="4" t="e">
        <f t="shared" si="1"/>
        <v>#DIV/0!</v>
      </c>
    </row>
    <row r="16" spans="1:13">
      <c r="A16" s="1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3" t="e">
        <f t="shared" si="0"/>
        <v>#DIV/0!</v>
      </c>
      <c r="M16" s="4" t="e">
        <f t="shared" si="1"/>
        <v>#DIV/0!</v>
      </c>
    </row>
    <row r="17" spans="1:13">
      <c r="A17" s="1">
        <v>28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3" t="e">
        <f t="shared" si="0"/>
        <v>#DIV/0!</v>
      </c>
      <c r="M17" s="4" t="e">
        <f t="shared" si="1"/>
        <v>#DIV/0!</v>
      </c>
    </row>
    <row r="18" spans="1:13">
      <c r="A18" s="1">
        <v>30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3" t="e">
        <f t="shared" si="0"/>
        <v>#DIV/0!</v>
      </c>
      <c r="M18" s="4" t="e">
        <f t="shared" si="1"/>
        <v>#DIV/0!</v>
      </c>
    </row>
    <row r="20" spans="1:13">
      <c r="A20" t="s">
        <v>4</v>
      </c>
      <c r="C20">
        <v>207.43</v>
      </c>
    </row>
    <row r="22" spans="1:13">
      <c r="A22" s="1"/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</row>
    <row r="23" spans="1:13">
      <c r="A23" s="1" t="s">
        <v>8</v>
      </c>
      <c r="B23" s="1" t="s">
        <v>44</v>
      </c>
      <c r="C23" s="1" t="s">
        <v>6</v>
      </c>
      <c r="D23" s="1" t="s">
        <v>7</v>
      </c>
      <c r="E23" s="1" t="s">
        <v>0</v>
      </c>
      <c r="F23" s="1" t="s">
        <v>14</v>
      </c>
      <c r="G23" s="1" t="s">
        <v>15</v>
      </c>
      <c r="H23" s="1" t="s">
        <v>18</v>
      </c>
      <c r="I23" s="1" t="s">
        <v>19</v>
      </c>
      <c r="J23" s="1" t="s">
        <v>22</v>
      </c>
      <c r="K23" s="1" t="s">
        <v>45</v>
      </c>
      <c r="L23" s="1" t="s">
        <v>16</v>
      </c>
      <c r="M23" s="1" t="s">
        <v>3</v>
      </c>
    </row>
    <row r="24" spans="1:13">
      <c r="A24" s="11">
        <v>0.1</v>
      </c>
      <c r="B24" s="3">
        <f t="shared" ref="B24:K40" ca="1" si="2">IFERROR(FORECAST($C$20*$A24, OFFSET($A$2,MATCH($C$20*$A24,B$3:B$18,1),0,2,1),OFFSET(B$2,MATCH($C$20*$A24,B$3:B$18,1),0,2,1)),"")</f>
        <v>3.5519861830742672</v>
      </c>
      <c r="C24" s="3">
        <f t="shared" ca="1" si="2"/>
        <v>3.816055846422338</v>
      </c>
      <c r="D24" s="3">
        <f t="shared" ca="1" si="2"/>
        <v>3.2653571428571437</v>
      </c>
      <c r="E24" s="3"/>
      <c r="F24" s="3">
        <f t="shared" ref="F24:F40" ca="1" si="3">IFERROR(FORECAST($C$20*$A24, OFFSET($A$2,MATCH($C$20*$A24,F$3:F$18,1),0,2,1),OFFSET(F$2,MATCH($C$20*$A24,F$3:F$18,1),0,2,1)),"")</f>
        <v>3.9233009708737869</v>
      </c>
      <c r="G24" s="3">
        <f t="shared" ca="1" si="2"/>
        <v>2.9225375626043411</v>
      </c>
      <c r="H24" s="3">
        <f t="shared" ca="1" si="2"/>
        <v>3.07799642218247</v>
      </c>
      <c r="I24" s="3">
        <f t="shared" ca="1" si="2"/>
        <v>3.4765832106038301</v>
      </c>
      <c r="J24" s="3">
        <f t="shared" ca="1" si="2"/>
        <v>4.8711729034166549</v>
      </c>
      <c r="K24" s="3">
        <f t="shared" ca="1" si="2"/>
        <v>2.8188059701492536</v>
      </c>
      <c r="L24" s="3">
        <f ca="1">AVERAGE(B24:K24)</f>
        <v>3.5248662457982309</v>
      </c>
      <c r="M24" s="43">
        <f ca="1">MAX(B24:K24)-MIN(B24:K24)</f>
        <v>2.0523669332674013</v>
      </c>
    </row>
    <row r="25" spans="1:13">
      <c r="A25" s="11">
        <v>0.15</v>
      </c>
      <c r="B25" s="3">
        <f t="shared" ca="1" si="2"/>
        <v>7.0137770897832823</v>
      </c>
      <c r="C25" s="3">
        <f t="shared" ca="1" si="2"/>
        <v>7.0803278688524589</v>
      </c>
      <c r="D25" s="3">
        <f t="shared" ca="1" si="2"/>
        <v>6.5549275362318848</v>
      </c>
      <c r="E25" s="3">
        <f t="shared" ca="1" si="2"/>
        <v>7.1101645824104676</v>
      </c>
      <c r="F25" s="3">
        <f t="shared" ca="1" si="3"/>
        <v>6.947000000000001</v>
      </c>
      <c r="G25" s="3">
        <f t="shared" ca="1" si="2"/>
        <v>7.0678048780487792</v>
      </c>
      <c r="H25" s="3">
        <f t="shared" ca="1" si="2"/>
        <v>6.9833607907743005</v>
      </c>
      <c r="I25" s="3">
        <f t="shared" ca="1" si="2"/>
        <v>6.8777591973244157</v>
      </c>
      <c r="J25" s="3">
        <f t="shared" ca="1" si="2"/>
        <v>8.3586865471603282</v>
      </c>
      <c r="K25" s="3">
        <f t="shared" ca="1" si="2"/>
        <v>6.1066101694915265</v>
      </c>
      <c r="L25" s="3">
        <f t="shared" ref="L25:L40" ca="1" si="4">AVERAGE(B25:K25)</f>
        <v>7.0100418660077448</v>
      </c>
      <c r="M25" s="43">
        <f t="shared" ref="M25:M40" ca="1" si="5">MAX(B25:K25)-MIN(B25:K25)</f>
        <v>2.2520763776688018</v>
      </c>
    </row>
    <row r="26" spans="1:13">
      <c r="A26" s="11">
        <v>0.2</v>
      </c>
      <c r="B26" s="3">
        <f t="shared" ca="1" si="2"/>
        <v>10.115844155844156</v>
      </c>
      <c r="C26" s="3">
        <f t="shared" ca="1" si="2"/>
        <v>9.9073298429319365</v>
      </c>
      <c r="D26" s="3">
        <f t="shared" ca="1" si="2"/>
        <v>9.4756164383561661</v>
      </c>
      <c r="E26" s="3">
        <f t="shared" ca="1" si="2"/>
        <v>10.478637029149473</v>
      </c>
      <c r="F26" s="3">
        <f t="shared" ca="1" si="3"/>
        <v>9.5352468427095296</v>
      </c>
      <c r="G26" s="3">
        <f t="shared" ca="1" si="2"/>
        <v>10.133066933066933</v>
      </c>
      <c r="H26" s="3">
        <f t="shared" ca="1" si="2"/>
        <v>10.36789727126806</v>
      </c>
      <c r="I26" s="3">
        <f t="shared" ca="1" si="2"/>
        <v>10.579960707269155</v>
      </c>
      <c r="J26" s="3">
        <f t="shared" ca="1" si="2"/>
        <v>11.477990818255472</v>
      </c>
      <c r="K26" s="3">
        <f t="shared" ca="1" si="2"/>
        <v>9.6223728813559308</v>
      </c>
      <c r="L26" s="3">
        <f t="shared" ca="1" si="4"/>
        <v>10.169396292020682</v>
      </c>
      <c r="M26" s="43">
        <f t="shared" ca="1" si="5"/>
        <v>2.0023743798993063</v>
      </c>
    </row>
    <row r="27" spans="1:13">
      <c r="A27" s="11">
        <v>0.25</v>
      </c>
      <c r="B27" s="3">
        <f t="shared" ca="1" si="2"/>
        <v>12.875702247191011</v>
      </c>
      <c r="C27" s="3">
        <f t="shared" ca="1" si="2"/>
        <v>12.413609467455622</v>
      </c>
      <c r="D27" s="3">
        <f t="shared" ca="1" si="2"/>
        <v>12.546323529411765</v>
      </c>
      <c r="E27" s="3">
        <f t="shared" ca="1" si="2"/>
        <v>14.162390821388355</v>
      </c>
      <c r="F27" s="3">
        <f t="shared" ca="1" si="3"/>
        <v>12.075421940928271</v>
      </c>
      <c r="G27" s="3">
        <f t="shared" ca="1" si="2"/>
        <v>12.201076320939336</v>
      </c>
      <c r="H27" s="3">
        <f t="shared" ca="1" si="2"/>
        <v>13.37516254876463</v>
      </c>
      <c r="I27" s="3">
        <f t="shared" ca="1" si="2"/>
        <v>13.314688715953308</v>
      </c>
      <c r="J27" s="3">
        <f t="shared" ca="1" si="2"/>
        <v>14.650053782717821</v>
      </c>
      <c r="K27" s="3">
        <f t="shared" ca="1" si="2"/>
        <v>12.033823529411766</v>
      </c>
      <c r="L27" s="3">
        <f t="shared" ca="1" si="4"/>
        <v>12.96482529041619</v>
      </c>
      <c r="M27" s="43">
        <f t="shared" ca="1" si="5"/>
        <v>2.6162302533060551</v>
      </c>
    </row>
    <row r="28" spans="1:13">
      <c r="A28" s="11">
        <v>0.3</v>
      </c>
      <c r="B28" s="3">
        <f t="shared" ca="1" si="2"/>
        <v>15.635173299101412</v>
      </c>
      <c r="C28" s="3">
        <f t="shared" ca="1" si="2"/>
        <v>14.787339055793991</v>
      </c>
      <c r="D28" s="3">
        <f t="shared" ca="1" si="2"/>
        <v>14.996146788990824</v>
      </c>
      <c r="E28" s="3">
        <f t="shared" ca="1" si="2"/>
        <v>16.973414351981848</v>
      </c>
      <c r="F28" s="3">
        <f t="shared" ca="1" si="3"/>
        <v>14.276327433628317</v>
      </c>
      <c r="G28" s="3">
        <f t="shared" ca="1" si="2"/>
        <v>14.25997794928335</v>
      </c>
      <c r="H28" s="3">
        <f t="shared" ca="1" si="2"/>
        <v>15.596993987975953</v>
      </c>
      <c r="I28" s="3">
        <f t="shared" ca="1" si="2"/>
        <v>15.313326941514861</v>
      </c>
      <c r="J28" s="3">
        <f t="shared" ca="1" si="2"/>
        <v>16.868701728576681</v>
      </c>
      <c r="K28" s="3">
        <f t="shared" ca="1" si="2"/>
        <v>16.607250000000001</v>
      </c>
      <c r="L28" s="3">
        <f t="shared" ca="1" si="4"/>
        <v>15.531465153684721</v>
      </c>
      <c r="M28" s="43">
        <f t="shared" ca="1" si="5"/>
        <v>2.7134364026984983</v>
      </c>
    </row>
    <row r="29" spans="1:13">
      <c r="A29" s="11">
        <v>0.35</v>
      </c>
      <c r="B29" s="3">
        <f t="shared" ca="1" si="2"/>
        <v>18.109048938134809</v>
      </c>
      <c r="C29" s="3">
        <f t="shared" ca="1" si="2"/>
        <v>16.932905138339919</v>
      </c>
      <c r="D29" s="3">
        <f t="shared" ca="1" si="2"/>
        <v>16.875089285714282</v>
      </c>
      <c r="E29" s="3">
        <f t="shared" ca="1" si="2"/>
        <v>19.030754743799303</v>
      </c>
      <c r="F29" s="3">
        <f t="shared" ca="1" si="3"/>
        <v>16.596647398843931</v>
      </c>
      <c r="G29" s="3">
        <f t="shared" ca="1" si="2"/>
        <v>16.59059523809524</v>
      </c>
      <c r="H29" s="3">
        <f t="shared" ca="1" si="2"/>
        <v>17.51047877145438</v>
      </c>
      <c r="I29" s="3">
        <f t="shared" ca="1" si="2"/>
        <v>17.420606694560668</v>
      </c>
      <c r="J29" s="3">
        <f t="shared" ca="1" si="2"/>
        <v>18.635658330822537</v>
      </c>
      <c r="K29" s="3">
        <f t="shared" ca="1" si="2"/>
        <v>18.813644067796609</v>
      </c>
      <c r="L29" s="3">
        <f t="shared" ca="1" si="4"/>
        <v>17.65154286075617</v>
      </c>
      <c r="M29" s="43">
        <f t="shared" ca="1" si="5"/>
        <v>2.440159505704063</v>
      </c>
    </row>
    <row r="30" spans="1:13">
      <c r="A30" s="11">
        <v>0.4</v>
      </c>
      <c r="B30" s="3" t="str">
        <f t="shared" ca="1" si="2"/>
        <v/>
      </c>
      <c r="C30" s="3">
        <f t="shared" ca="1" si="2"/>
        <v>19.03799582463466</v>
      </c>
      <c r="D30" s="3">
        <f t="shared" ca="1" si="2"/>
        <v>18.904888888888888</v>
      </c>
      <c r="E30" s="3" t="str">
        <f t="shared" ca="1" si="2"/>
        <v/>
      </c>
      <c r="F30" s="3">
        <f t="shared" ca="1" si="3"/>
        <v>18.899059561128531</v>
      </c>
      <c r="G30" s="3">
        <f t="shared" ca="1" si="2"/>
        <v>18.93627760252366</v>
      </c>
      <c r="H30" s="3">
        <f t="shared" ca="1" si="2"/>
        <v>19.398175182481758</v>
      </c>
      <c r="I30" s="3">
        <f t="shared" ca="1" si="2"/>
        <v>19.559384615384616</v>
      </c>
      <c r="J30" s="3" t="str">
        <f t="shared" ca="1" si="2"/>
        <v/>
      </c>
      <c r="K30" s="3" t="str">
        <f t="shared" ca="1" si="2"/>
        <v/>
      </c>
      <c r="L30" s="3">
        <f t="shared" ca="1" si="4"/>
        <v>19.122630279173684</v>
      </c>
      <c r="M30" s="43">
        <f t="shared" ca="1" si="5"/>
        <v>0.66032505425608434</v>
      </c>
    </row>
    <row r="31" spans="1:13">
      <c r="A31" s="11">
        <v>0.45</v>
      </c>
      <c r="B31" s="3" t="str">
        <f t="shared" ca="1" si="2"/>
        <v/>
      </c>
      <c r="C31" s="3" t="str">
        <f t="shared" ca="1" si="2"/>
        <v/>
      </c>
      <c r="D31" s="3" t="str">
        <f t="shared" ca="1" si="2"/>
        <v/>
      </c>
      <c r="E31" s="3" t="str">
        <f t="shared" ca="1" si="2"/>
        <v/>
      </c>
      <c r="F31" s="3" t="str">
        <f t="shared" ca="1" si="3"/>
        <v/>
      </c>
      <c r="G31" s="3" t="str">
        <f t="shared" ca="1" si="2"/>
        <v/>
      </c>
      <c r="H31" s="3" t="str">
        <f t="shared" ca="1" si="2"/>
        <v/>
      </c>
      <c r="I31" s="3" t="str">
        <f t="shared" ca="1" si="2"/>
        <v/>
      </c>
      <c r="J31" s="3" t="str">
        <f t="shared" ca="1" si="2"/>
        <v/>
      </c>
      <c r="K31" s="3"/>
      <c r="L31" s="3" t="e">
        <f t="shared" ca="1" si="4"/>
        <v>#DIV/0!</v>
      </c>
      <c r="M31" s="43">
        <f t="shared" ca="1" si="5"/>
        <v>0</v>
      </c>
    </row>
    <row r="32" spans="1:13">
      <c r="A32" s="11">
        <v>0.5</v>
      </c>
      <c r="B32" s="3" t="str">
        <f t="shared" ca="1" si="2"/>
        <v/>
      </c>
      <c r="C32" s="3" t="str">
        <f t="shared" ca="1" si="2"/>
        <v/>
      </c>
      <c r="D32" s="3" t="str">
        <f t="shared" ca="1" si="2"/>
        <v/>
      </c>
      <c r="E32" s="3" t="str">
        <f t="shared" ca="1" si="2"/>
        <v/>
      </c>
      <c r="F32" s="3" t="str">
        <f t="shared" ca="1" si="3"/>
        <v/>
      </c>
      <c r="G32" s="3" t="str">
        <f t="shared" ca="1" si="2"/>
        <v/>
      </c>
      <c r="H32" s="3" t="str">
        <f t="shared" ca="1" si="2"/>
        <v/>
      </c>
      <c r="I32" s="3" t="str">
        <f t="shared" ca="1" si="2"/>
        <v/>
      </c>
      <c r="J32" s="3" t="str">
        <f t="shared" ca="1" si="2"/>
        <v/>
      </c>
      <c r="K32" s="3"/>
      <c r="L32" s="3" t="e">
        <f t="shared" ca="1" si="4"/>
        <v>#DIV/0!</v>
      </c>
      <c r="M32" s="43">
        <f t="shared" ca="1" si="5"/>
        <v>0</v>
      </c>
    </row>
    <row r="33" spans="1:13">
      <c r="A33" s="11">
        <v>0.55000000000000004</v>
      </c>
      <c r="B33" s="3" t="str">
        <f t="shared" ca="1" si="2"/>
        <v/>
      </c>
      <c r="C33" s="3" t="str">
        <f t="shared" ca="1" si="2"/>
        <v/>
      </c>
      <c r="D33" s="3" t="str">
        <f t="shared" ca="1" si="2"/>
        <v/>
      </c>
      <c r="E33" s="3" t="str">
        <f t="shared" ca="1" si="2"/>
        <v/>
      </c>
      <c r="F33" s="3" t="str">
        <f t="shared" ca="1" si="3"/>
        <v/>
      </c>
      <c r="G33" s="3" t="str">
        <f t="shared" ca="1" si="2"/>
        <v/>
      </c>
      <c r="H33" s="3" t="str">
        <f t="shared" ca="1" si="2"/>
        <v/>
      </c>
      <c r="I33" s="3" t="str">
        <f t="shared" ca="1" si="2"/>
        <v/>
      </c>
      <c r="J33" s="3" t="str">
        <f t="shared" ca="1" si="2"/>
        <v/>
      </c>
      <c r="K33" s="3"/>
      <c r="L33" s="3" t="e">
        <f t="shared" ca="1" si="4"/>
        <v>#DIV/0!</v>
      </c>
      <c r="M33" s="43">
        <f t="shared" ca="1" si="5"/>
        <v>0</v>
      </c>
    </row>
    <row r="34" spans="1:13">
      <c r="A34" s="11">
        <v>0.6</v>
      </c>
      <c r="B34" s="3" t="str">
        <f t="shared" ca="1" si="2"/>
        <v/>
      </c>
      <c r="C34" s="3" t="str">
        <f t="shared" ca="1" si="2"/>
        <v/>
      </c>
      <c r="D34" s="3" t="str">
        <f t="shared" ca="1" si="2"/>
        <v/>
      </c>
      <c r="E34" s="3" t="str">
        <f t="shared" ca="1" si="2"/>
        <v/>
      </c>
      <c r="F34" s="3" t="str">
        <f t="shared" ca="1" si="3"/>
        <v/>
      </c>
      <c r="G34" s="3" t="str">
        <f t="shared" ca="1" si="2"/>
        <v/>
      </c>
      <c r="H34" s="3" t="str">
        <f t="shared" ca="1" si="2"/>
        <v/>
      </c>
      <c r="I34" s="3" t="str">
        <f t="shared" ca="1" si="2"/>
        <v/>
      </c>
      <c r="J34" s="3" t="str">
        <f t="shared" ca="1" si="2"/>
        <v/>
      </c>
      <c r="K34" s="3"/>
      <c r="L34" s="3" t="e">
        <f t="shared" ca="1" si="4"/>
        <v>#DIV/0!</v>
      </c>
      <c r="M34" s="43">
        <f t="shared" ca="1" si="5"/>
        <v>0</v>
      </c>
    </row>
    <row r="35" spans="1:13">
      <c r="A35" s="11">
        <v>0.65</v>
      </c>
      <c r="B35" s="3" t="str">
        <f t="shared" ca="1" si="2"/>
        <v/>
      </c>
      <c r="C35" s="3" t="str">
        <f t="shared" ca="1" si="2"/>
        <v/>
      </c>
      <c r="D35" s="3" t="str">
        <f t="shared" ca="1" si="2"/>
        <v/>
      </c>
      <c r="E35" s="3" t="str">
        <f t="shared" ca="1" si="2"/>
        <v/>
      </c>
      <c r="F35" s="3" t="str">
        <f t="shared" ca="1" si="3"/>
        <v/>
      </c>
      <c r="G35" s="3" t="str">
        <f t="shared" ca="1" si="2"/>
        <v/>
      </c>
      <c r="H35" s="3" t="str">
        <f t="shared" ca="1" si="2"/>
        <v/>
      </c>
      <c r="I35" s="3" t="str">
        <f t="shared" ca="1" si="2"/>
        <v/>
      </c>
      <c r="J35" s="3" t="str">
        <f t="shared" ca="1" si="2"/>
        <v/>
      </c>
      <c r="K35" s="3"/>
      <c r="L35" s="3" t="e">
        <f t="shared" ca="1" si="4"/>
        <v>#DIV/0!</v>
      </c>
      <c r="M35" s="43">
        <f t="shared" ca="1" si="5"/>
        <v>0</v>
      </c>
    </row>
    <row r="36" spans="1:13">
      <c r="A36" s="11">
        <v>0.7</v>
      </c>
      <c r="B36" s="3" t="str">
        <f t="shared" ca="1" si="2"/>
        <v/>
      </c>
      <c r="C36" s="3" t="str">
        <f t="shared" ca="1" si="2"/>
        <v/>
      </c>
      <c r="D36" s="3" t="str">
        <f t="shared" ca="1" si="2"/>
        <v/>
      </c>
      <c r="E36" s="3" t="str">
        <f t="shared" ca="1" si="2"/>
        <v/>
      </c>
      <c r="F36" s="3" t="str">
        <f t="shared" ca="1" si="3"/>
        <v/>
      </c>
      <c r="G36" s="3" t="str">
        <f t="shared" ca="1" si="2"/>
        <v/>
      </c>
      <c r="H36" s="3" t="str">
        <f t="shared" ca="1" si="2"/>
        <v/>
      </c>
      <c r="I36" s="3" t="str">
        <f t="shared" ca="1" si="2"/>
        <v/>
      </c>
      <c r="J36" s="3" t="str">
        <f t="shared" ca="1" si="2"/>
        <v/>
      </c>
      <c r="K36" s="3"/>
      <c r="L36" s="3" t="e">
        <f t="shared" ca="1" si="4"/>
        <v>#DIV/0!</v>
      </c>
      <c r="M36" s="43">
        <f t="shared" ca="1" si="5"/>
        <v>0</v>
      </c>
    </row>
    <row r="37" spans="1:13">
      <c r="A37" s="11">
        <v>0.75</v>
      </c>
      <c r="B37" s="3" t="str">
        <f t="shared" ca="1" si="2"/>
        <v/>
      </c>
      <c r="C37" s="3" t="str">
        <f t="shared" ca="1" si="2"/>
        <v/>
      </c>
      <c r="D37" s="3" t="str">
        <f t="shared" ca="1" si="2"/>
        <v/>
      </c>
      <c r="E37" s="3" t="str">
        <f t="shared" ca="1" si="2"/>
        <v/>
      </c>
      <c r="F37" s="3" t="str">
        <f t="shared" ca="1" si="3"/>
        <v/>
      </c>
      <c r="G37" s="3" t="str">
        <f t="shared" ca="1" si="2"/>
        <v/>
      </c>
      <c r="H37" s="3" t="str">
        <f t="shared" ca="1" si="2"/>
        <v/>
      </c>
      <c r="I37" s="3" t="str">
        <f t="shared" ca="1" si="2"/>
        <v/>
      </c>
      <c r="J37" s="3" t="str">
        <f t="shared" ca="1" si="2"/>
        <v/>
      </c>
      <c r="K37" s="3"/>
      <c r="L37" s="3" t="e">
        <f t="shared" ca="1" si="4"/>
        <v>#DIV/0!</v>
      </c>
      <c r="M37" s="43">
        <f t="shared" ca="1" si="5"/>
        <v>0</v>
      </c>
    </row>
    <row r="38" spans="1:13">
      <c r="A38" s="11">
        <v>0.8</v>
      </c>
      <c r="B38" s="3" t="str">
        <f t="shared" ca="1" si="2"/>
        <v/>
      </c>
      <c r="C38" s="3" t="str">
        <f t="shared" ca="1" si="2"/>
        <v/>
      </c>
      <c r="D38" s="3" t="str">
        <f t="shared" ca="1" si="2"/>
        <v/>
      </c>
      <c r="E38" s="3" t="str">
        <f t="shared" ca="1" si="2"/>
        <v/>
      </c>
      <c r="F38" s="3" t="str">
        <f t="shared" ca="1" si="3"/>
        <v/>
      </c>
      <c r="G38" s="3" t="str">
        <f t="shared" ca="1" si="2"/>
        <v/>
      </c>
      <c r="H38" s="3" t="str">
        <f t="shared" ca="1" si="2"/>
        <v/>
      </c>
      <c r="I38" s="3" t="str">
        <f t="shared" ca="1" si="2"/>
        <v/>
      </c>
      <c r="J38" s="3" t="str">
        <f t="shared" ca="1" si="2"/>
        <v/>
      </c>
      <c r="K38" s="3"/>
      <c r="L38" s="3" t="e">
        <f t="shared" ca="1" si="4"/>
        <v>#DIV/0!</v>
      </c>
      <c r="M38" s="43">
        <f t="shared" ca="1" si="5"/>
        <v>0</v>
      </c>
    </row>
    <row r="39" spans="1:13">
      <c r="A39" s="11">
        <v>0.85</v>
      </c>
      <c r="B39" s="3" t="str">
        <f t="shared" ca="1" si="2"/>
        <v/>
      </c>
      <c r="C39" s="3" t="str">
        <f t="shared" ca="1" si="2"/>
        <v/>
      </c>
      <c r="D39" s="3" t="str">
        <f t="shared" ca="1" si="2"/>
        <v/>
      </c>
      <c r="E39" s="3" t="str">
        <f t="shared" ca="1" si="2"/>
        <v/>
      </c>
      <c r="F39" s="3" t="str">
        <f t="shared" ca="1" si="3"/>
        <v/>
      </c>
      <c r="G39" s="3" t="str">
        <f t="shared" ca="1" si="2"/>
        <v/>
      </c>
      <c r="H39" s="3" t="str">
        <f t="shared" ca="1" si="2"/>
        <v/>
      </c>
      <c r="I39" s="3" t="str">
        <f t="shared" ca="1" si="2"/>
        <v/>
      </c>
      <c r="J39" s="3" t="str">
        <f t="shared" ca="1" si="2"/>
        <v/>
      </c>
      <c r="K39" s="3"/>
      <c r="L39" s="3" t="e">
        <f t="shared" ca="1" si="4"/>
        <v>#DIV/0!</v>
      </c>
      <c r="M39" s="43">
        <f t="shared" ca="1" si="5"/>
        <v>0</v>
      </c>
    </row>
    <row r="40" spans="1:13">
      <c r="A40" s="11">
        <v>0.9</v>
      </c>
      <c r="B40" s="3" t="str">
        <f t="shared" ca="1" si="2"/>
        <v/>
      </c>
      <c r="C40" s="3" t="str">
        <f t="shared" ca="1" si="2"/>
        <v/>
      </c>
      <c r="D40" s="3" t="str">
        <f t="shared" ca="1" si="2"/>
        <v/>
      </c>
      <c r="E40" s="3" t="str">
        <f t="shared" ca="1" si="2"/>
        <v/>
      </c>
      <c r="F40" s="3" t="str">
        <f t="shared" ca="1" si="3"/>
        <v/>
      </c>
      <c r="G40" s="3" t="str">
        <f t="shared" ca="1" si="2"/>
        <v/>
      </c>
      <c r="H40" s="3" t="str">
        <f t="shared" ca="1" si="2"/>
        <v/>
      </c>
      <c r="I40" s="3" t="str">
        <f t="shared" ca="1" si="2"/>
        <v/>
      </c>
      <c r="J40" s="3" t="str">
        <f t="shared" ca="1" si="2"/>
        <v/>
      </c>
      <c r="K40" s="3"/>
      <c r="L40" s="3" t="e">
        <f t="shared" ca="1" si="4"/>
        <v>#DIV/0!</v>
      </c>
      <c r="M40" s="43">
        <f t="shared" ca="1" si="5"/>
        <v>0</v>
      </c>
    </row>
    <row r="43" spans="1:13">
      <c r="A43" s="1"/>
      <c r="B43" s="56" t="s">
        <v>11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8"/>
    </row>
    <row r="44" spans="1:13">
      <c r="A44" s="1" t="s">
        <v>1</v>
      </c>
      <c r="B44" s="1" t="s">
        <v>44</v>
      </c>
      <c r="C44" s="1" t="s">
        <v>6</v>
      </c>
      <c r="D44" s="1" t="s">
        <v>7</v>
      </c>
      <c r="E44" s="1" t="s">
        <v>0</v>
      </c>
      <c r="F44" s="1" t="s">
        <v>14</v>
      </c>
      <c r="G44" s="1" t="s">
        <v>15</v>
      </c>
      <c r="H44" s="1" t="s">
        <v>18</v>
      </c>
      <c r="I44" s="1" t="s">
        <v>19</v>
      </c>
      <c r="J44" s="1" t="s">
        <v>22</v>
      </c>
      <c r="K44" s="1" t="s">
        <v>45</v>
      </c>
      <c r="L44" s="1" t="s">
        <v>16</v>
      </c>
      <c r="M44" s="1" t="s">
        <v>3</v>
      </c>
    </row>
    <row r="45" spans="1:13">
      <c r="A45" s="1">
        <v>0</v>
      </c>
      <c r="B45" s="5">
        <v>7.1499999999999994E-2</v>
      </c>
      <c r="C45" s="7">
        <v>0.05</v>
      </c>
      <c r="D45" s="5">
        <v>0.08</v>
      </c>
      <c r="E45" s="5">
        <v>0.13739999999999999</v>
      </c>
      <c r="F45" s="7">
        <v>0.03</v>
      </c>
      <c r="G45" s="7">
        <v>0.06</v>
      </c>
      <c r="H45" s="7">
        <v>0.1</v>
      </c>
      <c r="I45" s="7">
        <v>0.06</v>
      </c>
      <c r="J45" s="7">
        <v>6.2E-2</v>
      </c>
      <c r="K45" s="7">
        <v>0.1</v>
      </c>
      <c r="L45" s="5">
        <f>AVERAGE(B45:K45)</f>
        <v>7.5090000000000004E-2</v>
      </c>
      <c r="M45" s="6">
        <f>MAX(B45:K45)-MIN(B45:K45)</f>
        <v>0.1074</v>
      </c>
    </row>
    <row r="46" spans="1:13">
      <c r="A46" s="1">
        <v>2</v>
      </c>
      <c r="B46" s="5">
        <v>9.06E-2</v>
      </c>
      <c r="C46" s="7">
        <v>0.05</v>
      </c>
      <c r="D46" s="5">
        <v>0.09</v>
      </c>
      <c r="E46" s="5">
        <v>0.16850000000000001</v>
      </c>
      <c r="F46" s="7">
        <v>0.04</v>
      </c>
      <c r="G46" s="7">
        <v>7.0000000000000007E-2</v>
      </c>
      <c r="H46" s="7">
        <v>0.12</v>
      </c>
      <c r="I46" s="7">
        <v>7.0000000000000007E-2</v>
      </c>
      <c r="J46" s="7">
        <v>9.4E-2</v>
      </c>
      <c r="K46" s="7">
        <v>0.08</v>
      </c>
      <c r="L46" s="5">
        <f t="shared" ref="L46:L60" si="6">AVERAGE(B46:K46)</f>
        <v>8.7309999999999999E-2</v>
      </c>
      <c r="M46" s="6">
        <f t="shared" ref="M46:M60" si="7">MAX(B46:K46)-MIN(B46:K46)</f>
        <v>0.1285</v>
      </c>
    </row>
    <row r="47" spans="1:13">
      <c r="A47" s="1">
        <v>4</v>
      </c>
      <c r="B47" s="5">
        <v>7.2300000000000003E-2</v>
      </c>
      <c r="C47" s="7">
        <v>0.06</v>
      </c>
      <c r="D47" s="5">
        <v>0.11</v>
      </c>
      <c r="E47" s="5">
        <v>0.1661</v>
      </c>
      <c r="F47" s="7">
        <v>0.06</v>
      </c>
      <c r="G47" s="7">
        <v>7.0000000000000007E-2</v>
      </c>
      <c r="H47" s="7">
        <v>0.12</v>
      </c>
      <c r="I47" s="7">
        <v>0.05</v>
      </c>
      <c r="J47" s="7">
        <v>0.11600000000000001</v>
      </c>
      <c r="K47" s="7">
        <v>0.09</v>
      </c>
      <c r="L47" s="5">
        <f t="shared" si="6"/>
        <v>9.1439999999999994E-2</v>
      </c>
      <c r="M47" s="6">
        <f t="shared" si="7"/>
        <v>0.11609999999999999</v>
      </c>
    </row>
    <row r="48" spans="1:13">
      <c r="A48" s="1">
        <v>6</v>
      </c>
      <c r="B48" s="5">
        <v>8.6300000000000002E-2</v>
      </c>
      <c r="C48" s="7">
        <v>0.06</v>
      </c>
      <c r="D48" s="5">
        <v>0.12</v>
      </c>
      <c r="E48" s="5">
        <v>0.16200000000000001</v>
      </c>
      <c r="F48" s="7">
        <v>0.06</v>
      </c>
      <c r="G48" s="7">
        <v>7.0000000000000007E-2</v>
      </c>
      <c r="H48" s="7">
        <v>0.06</v>
      </c>
      <c r="I48" s="7">
        <v>7.0000000000000007E-2</v>
      </c>
      <c r="J48" s="7">
        <v>0.2</v>
      </c>
      <c r="K48" s="7">
        <v>0.06</v>
      </c>
      <c r="L48" s="5">
        <f t="shared" si="6"/>
        <v>9.4830000000000012E-2</v>
      </c>
      <c r="M48" s="6">
        <f t="shared" si="7"/>
        <v>0.14000000000000001</v>
      </c>
    </row>
    <row r="49" spans="1:13">
      <c r="A49" s="1">
        <v>8</v>
      </c>
      <c r="B49" s="5">
        <v>4.1099999999999998E-2</v>
      </c>
      <c r="C49" s="7">
        <v>0.05</v>
      </c>
      <c r="D49" s="5">
        <v>0.11</v>
      </c>
      <c r="E49" s="5">
        <v>0.1477</v>
      </c>
      <c r="F49" s="7">
        <v>0.04</v>
      </c>
      <c r="G49" s="7">
        <v>0.06</v>
      </c>
      <c r="H49" s="7">
        <v>0.06</v>
      </c>
      <c r="I49" s="7">
        <v>0.06</v>
      </c>
      <c r="J49" s="7">
        <v>0.161</v>
      </c>
      <c r="K49" s="7">
        <v>0.04</v>
      </c>
      <c r="L49" s="5">
        <f t="shared" si="6"/>
        <v>7.6980000000000007E-2</v>
      </c>
      <c r="M49" s="6">
        <f t="shared" si="7"/>
        <v>0.121</v>
      </c>
    </row>
    <row r="50" spans="1:13">
      <c r="A50" s="1">
        <v>10</v>
      </c>
      <c r="B50" s="5">
        <v>2.1000000000000001E-2</v>
      </c>
      <c r="C50" s="7">
        <v>0.04</v>
      </c>
      <c r="D50" s="5">
        <v>0.11</v>
      </c>
      <c r="E50" s="5">
        <v>0.1176</v>
      </c>
      <c r="F50" s="7">
        <v>0.05</v>
      </c>
      <c r="G50" s="7">
        <v>7.0000000000000007E-2</v>
      </c>
      <c r="H50" s="7">
        <v>0.06</v>
      </c>
      <c r="I50" s="7">
        <v>0.08</v>
      </c>
      <c r="J50" s="7">
        <v>0.16500000000000001</v>
      </c>
      <c r="K50" s="7">
        <v>0.1</v>
      </c>
      <c r="L50" s="5">
        <f t="shared" si="6"/>
        <v>8.1360000000000002E-2</v>
      </c>
      <c r="M50" s="6">
        <f t="shared" si="7"/>
        <v>0.14400000000000002</v>
      </c>
    </row>
    <row r="51" spans="1:13">
      <c r="A51" s="1">
        <v>12</v>
      </c>
      <c r="B51" s="5">
        <v>1.8700000000000001E-2</v>
      </c>
      <c r="C51" s="7">
        <v>0.06</v>
      </c>
      <c r="D51" s="5">
        <v>0.14000000000000001</v>
      </c>
      <c r="E51" s="5">
        <v>8.9399999999999993E-2</v>
      </c>
      <c r="F51" s="7">
        <v>0.06</v>
      </c>
      <c r="G51" s="7">
        <v>0.08</v>
      </c>
      <c r="H51" s="7">
        <v>0.04</v>
      </c>
      <c r="I51" s="7">
        <v>7.0000000000000007E-2</v>
      </c>
      <c r="J51" s="7">
        <v>0.13800000000000001</v>
      </c>
      <c r="K51" s="7">
        <v>7.0000000000000007E-2</v>
      </c>
      <c r="L51" s="5">
        <f t="shared" si="6"/>
        <v>7.6609999999999998E-2</v>
      </c>
      <c r="M51" s="6">
        <f t="shared" si="7"/>
        <v>0.12130000000000002</v>
      </c>
    </row>
    <row r="52" spans="1:13">
      <c r="A52" s="1">
        <v>14</v>
      </c>
      <c r="B52" s="5">
        <v>2.8000000000000001E-2</v>
      </c>
      <c r="C52" s="7">
        <v>7.0000000000000007E-2</v>
      </c>
      <c r="D52" s="5">
        <v>0.16</v>
      </c>
      <c r="E52" s="5">
        <v>6.3899999999999998E-2</v>
      </c>
      <c r="F52" s="7">
        <v>0.05</v>
      </c>
      <c r="G52" s="7">
        <v>0.08</v>
      </c>
      <c r="H52" s="7">
        <v>0.05</v>
      </c>
      <c r="I52" s="7">
        <v>0.1</v>
      </c>
      <c r="J52" s="7">
        <v>0.14399999999999999</v>
      </c>
      <c r="K52" s="7">
        <v>0.11</v>
      </c>
      <c r="L52" s="5">
        <f t="shared" si="6"/>
        <v>8.5589999999999999E-2</v>
      </c>
      <c r="M52" s="6">
        <f t="shared" si="7"/>
        <v>0.13200000000000001</v>
      </c>
    </row>
    <row r="53" spans="1:13">
      <c r="A53" s="1">
        <v>16</v>
      </c>
      <c r="B53" s="5">
        <v>2.4E-2</v>
      </c>
      <c r="C53" s="7">
        <v>0.08</v>
      </c>
      <c r="D53" s="5">
        <v>0.14000000000000001</v>
      </c>
      <c r="E53" s="5">
        <v>4.0899999999999999E-2</v>
      </c>
      <c r="F53" s="7">
        <v>7.0000000000000007E-2</v>
      </c>
      <c r="G53" s="7">
        <v>0.08</v>
      </c>
      <c r="H53" s="7">
        <v>0.06</v>
      </c>
      <c r="I53" s="7">
        <v>0.11</v>
      </c>
      <c r="J53" s="7">
        <v>0.14399999999999999</v>
      </c>
      <c r="K53" s="7">
        <v>0.15</v>
      </c>
      <c r="L53" s="5">
        <f t="shared" si="6"/>
        <v>8.9890000000000012E-2</v>
      </c>
      <c r="M53" s="6">
        <f t="shared" si="7"/>
        <v>0.126</v>
      </c>
    </row>
    <row r="54" spans="1:13">
      <c r="A54" s="1">
        <v>18</v>
      </c>
      <c r="B54" s="5">
        <v>1.29E-2</v>
      </c>
      <c r="C54" s="7">
        <v>0.09</v>
      </c>
      <c r="D54" s="5">
        <v>0.14000000000000001</v>
      </c>
      <c r="E54" s="5">
        <v>2.8799999999999999E-2</v>
      </c>
      <c r="F54" s="7">
        <v>0.1</v>
      </c>
      <c r="G54" s="7">
        <v>0.09</v>
      </c>
      <c r="H54" s="7">
        <v>0.05</v>
      </c>
      <c r="I54" s="7">
        <v>0.06</v>
      </c>
      <c r="J54" s="7">
        <v>0.124</v>
      </c>
      <c r="K54" s="7">
        <v>0.05</v>
      </c>
      <c r="L54" s="5">
        <f t="shared" si="6"/>
        <v>7.4570000000000011E-2</v>
      </c>
      <c r="M54" s="6">
        <f t="shared" si="7"/>
        <v>0.12710000000000002</v>
      </c>
    </row>
    <row r="55" spans="1:13">
      <c r="A55" s="1">
        <v>20</v>
      </c>
      <c r="B55" s="5">
        <v>7.5100000000000002E-3</v>
      </c>
      <c r="C55" s="7">
        <v>0.11</v>
      </c>
      <c r="D55" s="5">
        <v>0.15</v>
      </c>
      <c r="E55" s="5">
        <v>3.04E-2</v>
      </c>
      <c r="F55" s="7">
        <v>0.12</v>
      </c>
      <c r="G55" s="7">
        <v>0.09</v>
      </c>
      <c r="H55" s="7">
        <v>0.04</v>
      </c>
      <c r="I55" s="7">
        <v>0.09</v>
      </c>
      <c r="J55" s="7">
        <v>8.1000000000000003E-2</v>
      </c>
      <c r="K55" s="7">
        <v>0.06</v>
      </c>
      <c r="L55" s="5">
        <f t="shared" si="6"/>
        <v>7.7891000000000002E-2</v>
      </c>
      <c r="M55" s="6">
        <f t="shared" si="7"/>
        <v>0.14249000000000001</v>
      </c>
    </row>
    <row r="56" spans="1:13">
      <c r="A56" s="1">
        <v>22</v>
      </c>
      <c r="B56" s="7"/>
      <c r="C56" s="5"/>
      <c r="D56" s="7"/>
      <c r="E56" s="5"/>
      <c r="F56" s="7"/>
      <c r="G56" s="7"/>
      <c r="H56" s="7"/>
      <c r="I56" s="7"/>
      <c r="J56" s="7"/>
      <c r="K56" s="7"/>
      <c r="L56" s="5" t="e">
        <f t="shared" si="6"/>
        <v>#DIV/0!</v>
      </c>
      <c r="M56" s="6">
        <f t="shared" si="7"/>
        <v>0</v>
      </c>
    </row>
    <row r="57" spans="1:13">
      <c r="A57" s="1">
        <v>24</v>
      </c>
      <c r="B57" s="7"/>
      <c r="C57" s="5"/>
      <c r="D57" s="7"/>
      <c r="E57" s="5"/>
      <c r="F57" s="7"/>
      <c r="G57" s="7"/>
      <c r="H57" s="7"/>
      <c r="I57" s="7"/>
      <c r="J57" s="7"/>
      <c r="K57" s="7"/>
      <c r="L57" s="5" t="e">
        <f t="shared" si="6"/>
        <v>#DIV/0!</v>
      </c>
      <c r="M57" s="6">
        <f t="shared" si="7"/>
        <v>0</v>
      </c>
    </row>
    <row r="58" spans="1:13">
      <c r="A58" s="1">
        <v>26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5" t="e">
        <f t="shared" si="6"/>
        <v>#DIV/0!</v>
      </c>
      <c r="M58" s="6">
        <f t="shared" si="7"/>
        <v>0</v>
      </c>
    </row>
    <row r="59" spans="1:13">
      <c r="A59" s="1">
        <v>28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5" t="e">
        <f t="shared" si="6"/>
        <v>#DIV/0!</v>
      </c>
      <c r="M59" s="6">
        <f t="shared" si="7"/>
        <v>0</v>
      </c>
    </row>
    <row r="60" spans="1:13">
      <c r="A60" s="1">
        <v>30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5" t="e">
        <f t="shared" si="6"/>
        <v>#DIV/0!</v>
      </c>
      <c r="M60" s="6">
        <f t="shared" si="7"/>
        <v>0</v>
      </c>
    </row>
    <row r="63" spans="1:13">
      <c r="A63" s="1"/>
      <c r="B63" s="56" t="s">
        <v>12</v>
      </c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8"/>
    </row>
    <row r="64" spans="1:13">
      <c r="A64" s="1" t="s">
        <v>1</v>
      </c>
      <c r="B64" s="1" t="s">
        <v>5</v>
      </c>
      <c r="C64" s="1" t="s">
        <v>6</v>
      </c>
      <c r="D64" s="1" t="s">
        <v>7</v>
      </c>
      <c r="E64" s="1" t="s">
        <v>0</v>
      </c>
      <c r="F64" s="1" t="s">
        <v>14</v>
      </c>
      <c r="G64" s="1" t="s">
        <v>15</v>
      </c>
      <c r="H64" s="1" t="s">
        <v>18</v>
      </c>
      <c r="I64" s="1" t="s">
        <v>19</v>
      </c>
      <c r="J64" s="1" t="s">
        <v>22</v>
      </c>
      <c r="K64" s="1" t="s">
        <v>45</v>
      </c>
      <c r="L64" s="1" t="s">
        <v>17</v>
      </c>
      <c r="M64" s="1" t="s">
        <v>3</v>
      </c>
    </row>
    <row r="65" spans="1:13">
      <c r="A65" s="1">
        <v>0</v>
      </c>
      <c r="B65" s="2">
        <v>1</v>
      </c>
      <c r="C65" s="2">
        <v>1</v>
      </c>
      <c r="D65" s="2">
        <v>1</v>
      </c>
      <c r="E65" s="8">
        <v>1</v>
      </c>
      <c r="F65" s="9">
        <v>1</v>
      </c>
      <c r="G65" s="9">
        <v>1</v>
      </c>
      <c r="H65" s="9">
        <v>1</v>
      </c>
      <c r="I65" s="9">
        <v>1</v>
      </c>
      <c r="J65" s="9">
        <v>1</v>
      </c>
      <c r="K65" s="9">
        <v>1</v>
      </c>
      <c r="L65" s="10">
        <f>MEDIAN(B65:K65)</f>
        <v>1</v>
      </c>
      <c r="M65" s="10">
        <f>MAX(B65:K65)-MIN(B65:K65)</f>
        <v>0</v>
      </c>
    </row>
    <row r="66" spans="1:13">
      <c r="A66" s="1">
        <v>2</v>
      </c>
      <c r="B66" s="2">
        <v>1</v>
      </c>
      <c r="C66" s="2">
        <v>1</v>
      </c>
      <c r="D66" s="2">
        <v>1</v>
      </c>
      <c r="E66" s="8">
        <v>1</v>
      </c>
      <c r="F66" s="9">
        <v>1</v>
      </c>
      <c r="G66" s="9">
        <v>1</v>
      </c>
      <c r="H66" s="9">
        <v>1</v>
      </c>
      <c r="I66" s="9">
        <v>1</v>
      </c>
      <c r="J66" s="9">
        <v>1</v>
      </c>
      <c r="K66" s="9">
        <v>1</v>
      </c>
      <c r="L66" s="10">
        <f t="shared" ref="L66:L75" si="8">MEDIAN(B66:K66)</f>
        <v>1</v>
      </c>
      <c r="M66" s="10">
        <f t="shared" ref="M66:M75" si="9">MAX(B66:K66)-MIN(B66:K66)</f>
        <v>0</v>
      </c>
    </row>
    <row r="67" spans="1:13">
      <c r="A67" s="1">
        <v>4</v>
      </c>
      <c r="B67" s="2">
        <v>1</v>
      </c>
      <c r="C67" s="2">
        <v>1</v>
      </c>
      <c r="D67" s="2">
        <v>1</v>
      </c>
      <c r="E67" s="8">
        <v>1</v>
      </c>
      <c r="F67" s="9">
        <v>1</v>
      </c>
      <c r="G67" s="9">
        <v>1</v>
      </c>
      <c r="H67" s="9">
        <v>1</v>
      </c>
      <c r="I67" s="9">
        <v>1</v>
      </c>
      <c r="J67" s="9">
        <v>1</v>
      </c>
      <c r="K67" s="9">
        <v>1</v>
      </c>
      <c r="L67" s="10">
        <f t="shared" si="8"/>
        <v>1</v>
      </c>
      <c r="M67" s="10">
        <f t="shared" si="9"/>
        <v>0</v>
      </c>
    </row>
    <row r="68" spans="1:13">
      <c r="A68" s="1">
        <v>6</v>
      </c>
      <c r="B68" s="2">
        <v>1</v>
      </c>
      <c r="C68" s="2">
        <v>1</v>
      </c>
      <c r="D68" s="2">
        <v>1</v>
      </c>
      <c r="E68" s="8">
        <v>1</v>
      </c>
      <c r="F68" s="9">
        <v>1</v>
      </c>
      <c r="G68" s="9">
        <v>1</v>
      </c>
      <c r="H68" s="9">
        <v>1</v>
      </c>
      <c r="I68" s="9">
        <v>1</v>
      </c>
      <c r="J68" s="9">
        <v>1</v>
      </c>
      <c r="K68" s="9">
        <v>1</v>
      </c>
      <c r="L68" s="10">
        <f t="shared" si="8"/>
        <v>1</v>
      </c>
      <c r="M68" s="10">
        <f t="shared" si="9"/>
        <v>0</v>
      </c>
    </row>
    <row r="69" spans="1:13">
      <c r="A69" s="1">
        <v>8</v>
      </c>
      <c r="B69" s="2">
        <v>1</v>
      </c>
      <c r="C69" s="2">
        <v>1</v>
      </c>
      <c r="D69" s="2">
        <v>1</v>
      </c>
      <c r="E69" s="8">
        <v>1</v>
      </c>
      <c r="F69" s="9">
        <v>1</v>
      </c>
      <c r="G69" s="9">
        <v>2</v>
      </c>
      <c r="H69" s="9">
        <v>1</v>
      </c>
      <c r="I69" s="9">
        <v>1</v>
      </c>
      <c r="J69" s="9">
        <v>1</v>
      </c>
      <c r="K69" s="9">
        <v>1</v>
      </c>
      <c r="L69" s="10">
        <f t="shared" si="8"/>
        <v>1</v>
      </c>
      <c r="M69" s="10">
        <f t="shared" si="9"/>
        <v>1</v>
      </c>
    </row>
    <row r="70" spans="1:13">
      <c r="A70" s="1">
        <v>10</v>
      </c>
      <c r="B70" s="2">
        <v>1</v>
      </c>
      <c r="C70" s="2">
        <v>1</v>
      </c>
      <c r="D70" s="2">
        <v>1</v>
      </c>
      <c r="E70" s="8">
        <v>1</v>
      </c>
      <c r="F70" s="9">
        <v>1</v>
      </c>
      <c r="G70" s="9">
        <v>2</v>
      </c>
      <c r="H70" s="9">
        <v>1</v>
      </c>
      <c r="I70" s="9">
        <v>1</v>
      </c>
      <c r="J70" s="9">
        <v>1</v>
      </c>
      <c r="K70" s="9">
        <v>2</v>
      </c>
      <c r="L70" s="10">
        <f t="shared" si="8"/>
        <v>1</v>
      </c>
      <c r="M70" s="10">
        <f t="shared" si="9"/>
        <v>1</v>
      </c>
    </row>
    <row r="71" spans="1:13">
      <c r="A71" s="1">
        <v>12</v>
      </c>
      <c r="B71" s="2">
        <v>1</v>
      </c>
      <c r="C71" s="2">
        <v>1</v>
      </c>
      <c r="D71" s="2">
        <v>1</v>
      </c>
      <c r="E71" s="8">
        <v>1</v>
      </c>
      <c r="F71" s="9">
        <v>1</v>
      </c>
      <c r="G71" s="9">
        <v>2</v>
      </c>
      <c r="H71" s="9">
        <v>1</v>
      </c>
      <c r="I71" s="9">
        <v>1</v>
      </c>
      <c r="J71" s="9">
        <v>1</v>
      </c>
      <c r="K71" s="9">
        <v>2</v>
      </c>
      <c r="L71" s="10">
        <f t="shared" si="8"/>
        <v>1</v>
      </c>
      <c r="M71" s="10">
        <f t="shared" si="9"/>
        <v>1</v>
      </c>
    </row>
    <row r="72" spans="1:13">
      <c r="A72" s="1">
        <v>14</v>
      </c>
      <c r="B72" s="2">
        <v>2</v>
      </c>
      <c r="C72" s="2">
        <v>2</v>
      </c>
      <c r="D72" s="2">
        <v>1</v>
      </c>
      <c r="E72" s="8">
        <v>1</v>
      </c>
      <c r="F72" s="9">
        <v>2</v>
      </c>
      <c r="G72" s="9">
        <v>2</v>
      </c>
      <c r="H72" s="9">
        <v>2</v>
      </c>
      <c r="I72" s="9">
        <v>2</v>
      </c>
      <c r="J72" s="9">
        <v>2</v>
      </c>
      <c r="K72" s="9">
        <v>2</v>
      </c>
      <c r="L72" s="10">
        <f t="shared" si="8"/>
        <v>2</v>
      </c>
      <c r="M72" s="10">
        <f t="shared" si="9"/>
        <v>1</v>
      </c>
    </row>
    <row r="73" spans="1:13">
      <c r="A73" s="1">
        <v>16</v>
      </c>
      <c r="B73" s="2">
        <v>2</v>
      </c>
      <c r="C73" s="2">
        <v>2</v>
      </c>
      <c r="D73" s="2">
        <v>2</v>
      </c>
      <c r="E73" s="8">
        <v>2</v>
      </c>
      <c r="F73" s="8">
        <v>2</v>
      </c>
      <c r="G73" s="9">
        <v>2</v>
      </c>
      <c r="H73" s="9">
        <v>2</v>
      </c>
      <c r="I73" s="9">
        <v>2</v>
      </c>
      <c r="J73" s="9">
        <v>2</v>
      </c>
      <c r="K73" s="9">
        <v>2</v>
      </c>
      <c r="L73" s="10">
        <f t="shared" si="8"/>
        <v>2</v>
      </c>
      <c r="M73" s="10">
        <f t="shared" si="9"/>
        <v>0</v>
      </c>
    </row>
    <row r="74" spans="1:13">
      <c r="A74" s="1">
        <v>18</v>
      </c>
      <c r="B74" s="2">
        <v>2</v>
      </c>
      <c r="C74" s="2">
        <v>2</v>
      </c>
      <c r="D74" s="2">
        <v>2</v>
      </c>
      <c r="E74" s="8">
        <v>2</v>
      </c>
      <c r="F74" s="9">
        <v>2</v>
      </c>
      <c r="G74" s="9">
        <v>2</v>
      </c>
      <c r="H74" s="9">
        <v>2</v>
      </c>
      <c r="I74" s="9">
        <v>2</v>
      </c>
      <c r="J74" s="9">
        <v>2</v>
      </c>
      <c r="K74" s="9">
        <v>2</v>
      </c>
      <c r="L74" s="10">
        <f t="shared" si="8"/>
        <v>2</v>
      </c>
      <c r="M74" s="10">
        <f t="shared" si="9"/>
        <v>0</v>
      </c>
    </row>
    <row r="75" spans="1:13">
      <c r="A75" s="1">
        <v>20</v>
      </c>
      <c r="B75" s="2">
        <v>2</v>
      </c>
      <c r="C75" s="2">
        <v>2</v>
      </c>
      <c r="D75" s="2">
        <v>2</v>
      </c>
      <c r="E75" s="8">
        <v>2</v>
      </c>
      <c r="F75" s="9">
        <v>2</v>
      </c>
      <c r="G75" s="9">
        <v>2</v>
      </c>
      <c r="H75" s="9">
        <v>2</v>
      </c>
      <c r="I75" s="9">
        <v>2</v>
      </c>
      <c r="J75" s="9">
        <v>2</v>
      </c>
      <c r="K75" s="9">
        <v>2</v>
      </c>
      <c r="L75" s="10">
        <f t="shared" si="8"/>
        <v>2</v>
      </c>
      <c r="M75" s="10">
        <f t="shared" si="9"/>
        <v>0</v>
      </c>
    </row>
    <row r="76" spans="1:13">
      <c r="A76" s="1">
        <v>22</v>
      </c>
      <c r="B76" s="8"/>
      <c r="C76" s="2"/>
      <c r="D76" s="8"/>
      <c r="E76" s="8"/>
      <c r="F76" s="9"/>
      <c r="G76" s="9"/>
      <c r="H76" s="9"/>
      <c r="I76" s="9"/>
      <c r="J76" s="9"/>
      <c r="K76" s="9"/>
      <c r="L76" s="10" t="e">
        <f t="shared" ref="L76:L80" si="10">MEDIAN(B76:J76)</f>
        <v>#NUM!</v>
      </c>
      <c r="M76" s="10">
        <f t="shared" ref="M76:M80" si="11">MAX(B76:J76)-MIN(B76:J76)</f>
        <v>0</v>
      </c>
    </row>
    <row r="77" spans="1:13">
      <c r="A77" s="1">
        <v>24</v>
      </c>
      <c r="B77" s="8"/>
      <c r="C77" s="2"/>
      <c r="D77" s="8"/>
      <c r="E77" s="8"/>
      <c r="F77" s="9"/>
      <c r="G77" s="9"/>
      <c r="H77" s="9"/>
      <c r="I77" s="9"/>
      <c r="J77" s="9"/>
      <c r="K77" s="9"/>
      <c r="L77" s="10" t="e">
        <f t="shared" si="10"/>
        <v>#NUM!</v>
      </c>
      <c r="M77" s="10">
        <f t="shared" si="11"/>
        <v>0</v>
      </c>
    </row>
    <row r="78" spans="1:13">
      <c r="A78" s="1">
        <v>26</v>
      </c>
      <c r="B78" s="8"/>
      <c r="C78" s="8"/>
      <c r="D78" s="8"/>
      <c r="E78" s="9"/>
      <c r="F78" s="9"/>
      <c r="G78" s="9"/>
      <c r="H78" s="9"/>
      <c r="I78" s="9"/>
      <c r="J78" s="9"/>
      <c r="K78" s="9"/>
      <c r="L78" s="10" t="e">
        <f t="shared" si="10"/>
        <v>#NUM!</v>
      </c>
      <c r="M78" s="10">
        <f t="shared" si="11"/>
        <v>0</v>
      </c>
    </row>
    <row r="79" spans="1:13">
      <c r="A79" s="1">
        <v>28</v>
      </c>
      <c r="B79" s="8"/>
      <c r="C79" s="8"/>
      <c r="D79" s="8"/>
      <c r="E79" s="9"/>
      <c r="F79" s="9"/>
      <c r="G79" s="9"/>
      <c r="H79" s="9"/>
      <c r="I79" s="9"/>
      <c r="J79" s="9"/>
      <c r="K79" s="9"/>
      <c r="L79" s="10" t="e">
        <f t="shared" si="10"/>
        <v>#NUM!</v>
      </c>
      <c r="M79" s="10">
        <f t="shared" si="11"/>
        <v>0</v>
      </c>
    </row>
    <row r="80" spans="1:13">
      <c r="A80" s="1">
        <v>30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10" t="e">
        <f t="shared" si="10"/>
        <v>#NUM!</v>
      </c>
      <c r="M80" s="10">
        <f t="shared" si="11"/>
        <v>0</v>
      </c>
    </row>
    <row r="83" spans="1:13">
      <c r="A83" s="1"/>
      <c r="B83" s="56" t="s">
        <v>13</v>
      </c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8"/>
    </row>
    <row r="84" spans="1:13">
      <c r="A84" s="1" t="s">
        <v>1</v>
      </c>
      <c r="B84" s="1" t="s">
        <v>5</v>
      </c>
      <c r="C84" s="1" t="s">
        <v>6</v>
      </c>
      <c r="D84" s="1" t="s">
        <v>7</v>
      </c>
      <c r="E84" s="1" t="s">
        <v>0</v>
      </c>
      <c r="F84" s="1" t="s">
        <v>14</v>
      </c>
      <c r="G84" s="1" t="s">
        <v>15</v>
      </c>
      <c r="H84" s="1" t="s">
        <v>18</v>
      </c>
      <c r="I84" s="1" t="s">
        <v>19</v>
      </c>
      <c r="J84" s="1" t="s">
        <v>22</v>
      </c>
      <c r="K84" s="1" t="s">
        <v>45</v>
      </c>
      <c r="L84" s="1" t="s">
        <v>17</v>
      </c>
      <c r="M84" s="1" t="s">
        <v>3</v>
      </c>
    </row>
    <row r="85" spans="1:13">
      <c r="A85" s="1">
        <v>0</v>
      </c>
      <c r="B85" s="2">
        <v>3</v>
      </c>
      <c r="C85" s="2">
        <v>3</v>
      </c>
      <c r="D85" s="2">
        <v>3</v>
      </c>
      <c r="E85" s="8">
        <v>3</v>
      </c>
      <c r="F85" s="9">
        <v>3</v>
      </c>
      <c r="G85" s="9">
        <v>3</v>
      </c>
      <c r="H85" s="9">
        <v>3</v>
      </c>
      <c r="I85" s="9">
        <v>3</v>
      </c>
      <c r="J85" s="9">
        <v>2</v>
      </c>
      <c r="K85" s="9">
        <v>3</v>
      </c>
      <c r="L85" s="10">
        <f>MEDIAN(B85:K85)</f>
        <v>3</v>
      </c>
      <c r="M85" s="10">
        <f>MAX(B85:K85)-MIN(B85:K85)</f>
        <v>1</v>
      </c>
    </row>
    <row r="86" spans="1:13">
      <c r="A86" s="1">
        <v>2</v>
      </c>
      <c r="B86" s="2">
        <v>4</v>
      </c>
      <c r="C86" s="2">
        <v>3</v>
      </c>
      <c r="D86" s="2">
        <v>4</v>
      </c>
      <c r="E86" s="8">
        <v>4</v>
      </c>
      <c r="F86" s="9">
        <v>3</v>
      </c>
      <c r="G86" s="9">
        <v>4</v>
      </c>
      <c r="H86" s="9">
        <v>4</v>
      </c>
      <c r="I86" s="9">
        <v>4</v>
      </c>
      <c r="J86" s="9">
        <v>3</v>
      </c>
      <c r="K86" s="9">
        <v>4</v>
      </c>
      <c r="L86" s="10">
        <f t="shared" ref="L86:L95" si="12">MEDIAN(B86:K86)</f>
        <v>4</v>
      </c>
      <c r="M86" s="10">
        <f t="shared" ref="M86:M95" si="13">MAX(B86:K86)-MIN(B86:K86)</f>
        <v>1</v>
      </c>
    </row>
    <row r="87" spans="1:13">
      <c r="A87" s="1">
        <v>4</v>
      </c>
      <c r="B87" s="2">
        <v>4</v>
      </c>
      <c r="C87" s="2">
        <v>4</v>
      </c>
      <c r="D87" s="2">
        <v>5</v>
      </c>
      <c r="E87" s="8">
        <v>5</v>
      </c>
      <c r="F87" s="9">
        <v>4</v>
      </c>
      <c r="G87" s="9">
        <v>5</v>
      </c>
      <c r="H87" s="9">
        <v>5</v>
      </c>
      <c r="I87" s="9">
        <v>5</v>
      </c>
      <c r="J87" s="9">
        <v>3</v>
      </c>
      <c r="K87" s="9">
        <v>4</v>
      </c>
      <c r="L87" s="10">
        <f t="shared" si="12"/>
        <v>4.5</v>
      </c>
      <c r="M87" s="10">
        <f t="shared" si="13"/>
        <v>2</v>
      </c>
    </row>
    <row r="88" spans="1:13">
      <c r="A88" s="1">
        <v>6</v>
      </c>
      <c r="B88" s="2">
        <v>6</v>
      </c>
      <c r="C88" s="2">
        <v>5</v>
      </c>
      <c r="D88" s="2">
        <v>6</v>
      </c>
      <c r="E88" s="8">
        <v>6</v>
      </c>
      <c r="F88" s="9">
        <v>5</v>
      </c>
      <c r="G88" s="9">
        <v>6</v>
      </c>
      <c r="H88" s="9">
        <v>6</v>
      </c>
      <c r="I88" s="9">
        <v>6</v>
      </c>
      <c r="J88" s="9">
        <v>5</v>
      </c>
      <c r="K88" s="9">
        <v>5</v>
      </c>
      <c r="L88" s="10">
        <f t="shared" si="12"/>
        <v>6</v>
      </c>
      <c r="M88" s="10">
        <f t="shared" si="13"/>
        <v>1</v>
      </c>
    </row>
    <row r="89" spans="1:13">
      <c r="A89" s="1">
        <v>8</v>
      </c>
      <c r="B89" s="2">
        <v>6</v>
      </c>
      <c r="C89" s="2">
        <v>6</v>
      </c>
      <c r="D89" s="2">
        <v>7</v>
      </c>
      <c r="E89" s="8">
        <v>7</v>
      </c>
      <c r="F89" s="9">
        <v>6</v>
      </c>
      <c r="G89" s="9">
        <v>3</v>
      </c>
      <c r="H89" s="9">
        <v>7</v>
      </c>
      <c r="I89" s="9">
        <v>8</v>
      </c>
      <c r="J89" s="9">
        <v>5</v>
      </c>
      <c r="K89" s="9">
        <v>6</v>
      </c>
      <c r="L89" s="10">
        <f t="shared" si="12"/>
        <v>6</v>
      </c>
      <c r="M89" s="10">
        <f t="shared" si="13"/>
        <v>5</v>
      </c>
    </row>
    <row r="90" spans="1:13">
      <c r="A90" s="1">
        <v>10</v>
      </c>
      <c r="B90" s="2">
        <v>7</v>
      </c>
      <c r="C90" s="2">
        <v>6</v>
      </c>
      <c r="D90" s="2">
        <v>8</v>
      </c>
      <c r="E90" s="8">
        <v>8</v>
      </c>
      <c r="F90" s="9">
        <v>7</v>
      </c>
      <c r="G90" s="9">
        <v>4</v>
      </c>
      <c r="H90" s="9">
        <v>8</v>
      </c>
      <c r="I90" s="9">
        <v>9</v>
      </c>
      <c r="J90" s="9">
        <v>6</v>
      </c>
      <c r="K90" s="9">
        <v>6</v>
      </c>
      <c r="L90" s="10">
        <f t="shared" si="12"/>
        <v>7</v>
      </c>
      <c r="M90" s="10">
        <f t="shared" si="13"/>
        <v>5</v>
      </c>
    </row>
    <row r="91" spans="1:13">
      <c r="A91" s="1">
        <v>12</v>
      </c>
      <c r="B91" s="2">
        <v>8</v>
      </c>
      <c r="C91" s="2">
        <v>7</v>
      </c>
      <c r="D91" s="2">
        <v>9</v>
      </c>
      <c r="E91" s="8">
        <v>9</v>
      </c>
      <c r="F91" s="9">
        <v>7</v>
      </c>
      <c r="G91" s="9">
        <v>5</v>
      </c>
      <c r="H91" s="9">
        <v>9</v>
      </c>
      <c r="I91" s="9">
        <v>9</v>
      </c>
      <c r="J91" s="9">
        <v>6</v>
      </c>
      <c r="K91" s="9">
        <v>7</v>
      </c>
      <c r="L91" s="10">
        <f t="shared" si="12"/>
        <v>7.5</v>
      </c>
      <c r="M91" s="10">
        <f t="shared" si="13"/>
        <v>4</v>
      </c>
    </row>
    <row r="92" spans="1:13">
      <c r="A92" s="1">
        <v>14</v>
      </c>
      <c r="B92" s="2">
        <v>6</v>
      </c>
      <c r="C92" s="2">
        <v>7</v>
      </c>
      <c r="D92" s="2">
        <v>9</v>
      </c>
      <c r="E92" s="8">
        <v>9</v>
      </c>
      <c r="F92" s="9">
        <v>7</v>
      </c>
      <c r="G92" s="9">
        <v>6</v>
      </c>
      <c r="H92" s="9">
        <v>5</v>
      </c>
      <c r="I92" s="9">
        <v>8</v>
      </c>
      <c r="J92" s="9">
        <v>6</v>
      </c>
      <c r="K92" s="9">
        <v>7</v>
      </c>
      <c r="L92" s="10">
        <f t="shared" si="12"/>
        <v>7</v>
      </c>
      <c r="M92" s="10">
        <f t="shared" si="13"/>
        <v>4</v>
      </c>
    </row>
    <row r="93" spans="1:13">
      <c r="A93" s="1">
        <v>16</v>
      </c>
      <c r="B93" s="2">
        <v>6</v>
      </c>
      <c r="C93" s="2">
        <v>8</v>
      </c>
      <c r="D93" s="2">
        <v>9</v>
      </c>
      <c r="E93" s="8">
        <v>5</v>
      </c>
      <c r="F93" s="9">
        <v>8</v>
      </c>
      <c r="G93" s="9">
        <v>6</v>
      </c>
      <c r="H93" s="9">
        <v>6</v>
      </c>
      <c r="I93" s="9">
        <v>9</v>
      </c>
      <c r="J93" s="9">
        <v>7</v>
      </c>
      <c r="K93" s="9">
        <v>7</v>
      </c>
      <c r="L93" s="10">
        <f t="shared" si="12"/>
        <v>7</v>
      </c>
      <c r="M93" s="10">
        <f t="shared" si="13"/>
        <v>4</v>
      </c>
    </row>
    <row r="94" spans="1:13">
      <c r="A94" s="1">
        <v>18</v>
      </c>
      <c r="B94" s="2">
        <v>7</v>
      </c>
      <c r="C94" s="2">
        <v>8</v>
      </c>
      <c r="D94" s="2">
        <v>9</v>
      </c>
      <c r="E94" s="8">
        <v>6</v>
      </c>
      <c r="F94" s="9">
        <v>8</v>
      </c>
      <c r="G94" s="9">
        <v>7</v>
      </c>
      <c r="H94" s="9">
        <v>8</v>
      </c>
      <c r="I94" s="9">
        <v>9</v>
      </c>
      <c r="J94" s="9">
        <v>8</v>
      </c>
      <c r="K94" s="9">
        <v>8</v>
      </c>
      <c r="L94" s="10">
        <f t="shared" si="12"/>
        <v>8</v>
      </c>
      <c r="M94" s="10">
        <f t="shared" si="13"/>
        <v>3</v>
      </c>
    </row>
    <row r="95" spans="1:13">
      <c r="A95" s="1">
        <v>20</v>
      </c>
      <c r="B95" s="2">
        <v>8</v>
      </c>
      <c r="C95" s="2">
        <v>8</v>
      </c>
      <c r="D95" s="2">
        <v>9</v>
      </c>
      <c r="E95" s="8">
        <v>7</v>
      </c>
      <c r="F95" s="9">
        <v>9</v>
      </c>
      <c r="G95" s="9">
        <v>8</v>
      </c>
      <c r="H95" s="9">
        <v>8</v>
      </c>
      <c r="I95" s="9">
        <v>10</v>
      </c>
      <c r="J95" s="9">
        <v>8</v>
      </c>
      <c r="K95" s="9">
        <v>8</v>
      </c>
      <c r="L95" s="10">
        <f t="shared" si="12"/>
        <v>8</v>
      </c>
      <c r="M95" s="10">
        <f t="shared" si="13"/>
        <v>3</v>
      </c>
    </row>
    <row r="96" spans="1:13">
      <c r="A96" s="1">
        <v>22</v>
      </c>
      <c r="B96" s="8"/>
      <c r="C96" s="2"/>
      <c r="D96" s="8"/>
      <c r="E96" s="8"/>
      <c r="F96" s="9"/>
      <c r="G96" s="9"/>
      <c r="H96" s="9"/>
      <c r="I96" s="9"/>
      <c r="J96" s="9"/>
      <c r="K96" s="9"/>
      <c r="L96" s="10" t="e">
        <f t="shared" ref="L96:L100" si="14">MEDIAN(B96:J96)</f>
        <v>#NUM!</v>
      </c>
      <c r="M96" s="10">
        <f t="shared" ref="M96:M100" si="15">MAX(B96:J96)-MIN(B96:J96)</f>
        <v>0</v>
      </c>
    </row>
    <row r="97" spans="1:13">
      <c r="A97" s="1">
        <v>24</v>
      </c>
      <c r="B97" s="8"/>
      <c r="C97" s="2"/>
      <c r="D97" s="8"/>
      <c r="E97" s="8"/>
      <c r="F97" s="9"/>
      <c r="G97" s="9"/>
      <c r="H97" s="9"/>
      <c r="I97" s="9"/>
      <c r="J97" s="9"/>
      <c r="K97" s="9"/>
      <c r="L97" s="10" t="e">
        <f t="shared" si="14"/>
        <v>#NUM!</v>
      </c>
      <c r="M97" s="10">
        <f t="shared" si="15"/>
        <v>0</v>
      </c>
    </row>
    <row r="98" spans="1:13">
      <c r="A98" s="1">
        <v>26</v>
      </c>
      <c r="B98" s="8"/>
      <c r="C98" s="8"/>
      <c r="D98" s="8"/>
      <c r="E98" s="8"/>
      <c r="F98" s="9"/>
      <c r="G98" s="9"/>
      <c r="H98" s="9"/>
      <c r="I98" s="9"/>
      <c r="J98" s="9"/>
      <c r="K98" s="9"/>
      <c r="L98" s="10" t="e">
        <f t="shared" si="14"/>
        <v>#NUM!</v>
      </c>
      <c r="M98" s="10">
        <f t="shared" si="15"/>
        <v>0</v>
      </c>
    </row>
    <row r="99" spans="1:13">
      <c r="A99" s="1">
        <v>28</v>
      </c>
      <c r="B99" s="8"/>
      <c r="C99" s="8"/>
      <c r="D99" s="8"/>
      <c r="E99" s="9"/>
      <c r="F99" s="9"/>
      <c r="G99" s="9"/>
      <c r="H99" s="9"/>
      <c r="I99" s="9"/>
      <c r="J99" s="9"/>
      <c r="K99" s="9"/>
      <c r="L99" s="10" t="e">
        <f t="shared" si="14"/>
        <v>#NUM!</v>
      </c>
      <c r="M99" s="10">
        <f t="shared" si="15"/>
        <v>0</v>
      </c>
    </row>
    <row r="100" spans="1:13">
      <c r="A100" s="1">
        <v>30</v>
      </c>
      <c r="B100" s="8"/>
      <c r="C100" s="8"/>
      <c r="D100" s="8"/>
      <c r="E100" s="9"/>
      <c r="F100" s="9"/>
      <c r="G100" s="9"/>
      <c r="H100" s="9"/>
      <c r="I100" s="9"/>
      <c r="J100" s="9"/>
      <c r="K100" s="9"/>
      <c r="L100" s="10" t="e">
        <f t="shared" si="14"/>
        <v>#NUM!</v>
      </c>
      <c r="M100" s="10">
        <f t="shared" si="15"/>
        <v>0</v>
      </c>
    </row>
  </sheetData>
  <mergeCells count="5">
    <mergeCell ref="B1:M1"/>
    <mergeCell ref="B22:M22"/>
    <mergeCell ref="B43:M43"/>
    <mergeCell ref="B63:M63"/>
    <mergeCell ref="B83:M83"/>
  </mergeCells>
  <phoneticPr fontId="1" type="noConversion"/>
  <conditionalFormatting sqref="M24:M40">
    <cfRule type="cellIs" dxfId="1" priority="1" operator="greaterThan">
      <formula>2.55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A13" zoomScale="130" zoomScaleNormal="130" workbookViewId="0">
      <selection activeCell="P26" sqref="P26"/>
    </sheetView>
  </sheetViews>
  <sheetFormatPr defaultColWidth="8.875" defaultRowHeight="14.25"/>
  <cols>
    <col min="1" max="23" width="10.625" customWidth="1"/>
  </cols>
  <sheetData>
    <row r="1" spans="1:13">
      <c r="A1" s="1"/>
      <c r="B1" s="60" t="s">
        <v>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>
      <c r="A2" s="1" t="s">
        <v>1</v>
      </c>
      <c r="B2" s="1" t="s">
        <v>44</v>
      </c>
      <c r="C2" s="1" t="s">
        <v>6</v>
      </c>
      <c r="D2" s="1" t="s">
        <v>7</v>
      </c>
      <c r="E2" s="1" t="s">
        <v>0</v>
      </c>
      <c r="F2" s="1" t="s">
        <v>14</v>
      </c>
      <c r="G2" s="1" t="s">
        <v>15</v>
      </c>
      <c r="H2" s="1" t="s">
        <v>18</v>
      </c>
      <c r="I2" s="1" t="s">
        <v>19</v>
      </c>
      <c r="J2" s="1" t="s">
        <v>22</v>
      </c>
      <c r="K2" s="1" t="s">
        <v>45</v>
      </c>
      <c r="L2" s="1" t="s">
        <v>2</v>
      </c>
      <c r="M2" s="1" t="s">
        <v>3</v>
      </c>
    </row>
    <row r="3" spans="1:13">
      <c r="A3" s="1">
        <v>0</v>
      </c>
      <c r="B3" s="5">
        <v>18.34</v>
      </c>
      <c r="C3" s="5">
        <v>18.63</v>
      </c>
      <c r="D3" s="5">
        <v>22.7</v>
      </c>
      <c r="E3" s="5">
        <v>20.017700000000001</v>
      </c>
      <c r="F3" s="7">
        <v>18.100000000000001</v>
      </c>
      <c r="G3" s="7">
        <v>17.09</v>
      </c>
      <c r="H3" s="7">
        <v>20.47</v>
      </c>
      <c r="I3" s="7">
        <v>22.12</v>
      </c>
      <c r="J3" s="7">
        <v>15.115</v>
      </c>
      <c r="K3" s="7">
        <v>19.899999999999999</v>
      </c>
      <c r="L3" s="3">
        <f>AVERAGE(B3:K3)</f>
        <v>19.248270000000002</v>
      </c>
      <c r="M3" s="4">
        <f>(MAX(B3:K3)-MIN(B3:K3))/L3</f>
        <v>0.39406138837412391</v>
      </c>
    </row>
    <row r="4" spans="1:13">
      <c r="A4" s="1">
        <v>2</v>
      </c>
      <c r="B4" s="5">
        <v>23.85</v>
      </c>
      <c r="C4" s="5">
        <v>25.14</v>
      </c>
      <c r="D4" s="5">
        <v>29.7</v>
      </c>
      <c r="E4" s="5">
        <v>24.980399999999999</v>
      </c>
      <c r="F4" s="7">
        <v>24.76</v>
      </c>
      <c r="G4" s="7">
        <v>25.8</v>
      </c>
      <c r="H4" s="7">
        <v>26.8</v>
      </c>
      <c r="I4" s="7">
        <v>26.5</v>
      </c>
      <c r="J4" s="7">
        <v>22.515000000000001</v>
      </c>
      <c r="K4" s="7">
        <v>27</v>
      </c>
      <c r="L4" s="3">
        <f t="shared" ref="L4:L18" si="0">AVERAGE(B4:K4)</f>
        <v>25.704540000000001</v>
      </c>
      <c r="M4" s="4">
        <f t="shared" ref="M4:M18" si="1">(MAX(B4:K4)-MIN(B4:K4))/L4</f>
        <v>0.27952260573423987</v>
      </c>
    </row>
    <row r="5" spans="1:13">
      <c r="A5" s="1">
        <v>4</v>
      </c>
      <c r="B5" s="5">
        <v>30.78</v>
      </c>
      <c r="C5" s="5">
        <v>30.74</v>
      </c>
      <c r="D5" s="5">
        <v>40.200000000000003</v>
      </c>
      <c r="E5" s="5">
        <v>29.6311</v>
      </c>
      <c r="F5" s="7">
        <v>31.75</v>
      </c>
      <c r="G5" s="7">
        <v>36.1</v>
      </c>
      <c r="H5" s="7">
        <v>36.72</v>
      </c>
      <c r="I5" s="7">
        <v>33.270000000000003</v>
      </c>
      <c r="J5" s="7">
        <v>30.393000000000001</v>
      </c>
      <c r="K5" s="7">
        <v>36.299999999999997</v>
      </c>
      <c r="L5" s="3">
        <f t="shared" si="0"/>
        <v>33.588410000000003</v>
      </c>
      <c r="M5" s="4">
        <f t="shared" si="1"/>
        <v>0.31465913390958372</v>
      </c>
    </row>
    <row r="6" spans="1:13">
      <c r="A6" s="1">
        <v>6</v>
      </c>
      <c r="B6" s="5">
        <v>43.42</v>
      </c>
      <c r="C6" s="5">
        <v>42.25</v>
      </c>
      <c r="D6" s="5">
        <v>49.9</v>
      </c>
      <c r="E6" s="5">
        <v>36.215400000000002</v>
      </c>
      <c r="F6" s="7">
        <v>46.78</v>
      </c>
      <c r="G6" s="7">
        <v>47.93</v>
      </c>
      <c r="H6" s="7">
        <v>47.19</v>
      </c>
      <c r="I6" s="7">
        <v>43.91</v>
      </c>
      <c r="J6" s="7">
        <v>38.606999999999999</v>
      </c>
      <c r="K6" s="7">
        <v>46.7</v>
      </c>
      <c r="L6" s="3">
        <f t="shared" si="0"/>
        <v>44.29023999999999</v>
      </c>
      <c r="M6" s="4">
        <f t="shared" si="1"/>
        <v>0.3089755214692898</v>
      </c>
    </row>
    <row r="7" spans="1:13">
      <c r="A7" s="1">
        <v>8</v>
      </c>
      <c r="B7" s="5">
        <v>54.82</v>
      </c>
      <c r="C7" s="5">
        <v>54.4</v>
      </c>
      <c r="D7" s="5">
        <v>62.5</v>
      </c>
      <c r="E7" s="5">
        <v>45.423000000000002</v>
      </c>
      <c r="F7" s="7">
        <v>59.37</v>
      </c>
      <c r="G7" s="7">
        <v>59.68</v>
      </c>
      <c r="H7" s="7">
        <v>56.43</v>
      </c>
      <c r="I7" s="7">
        <v>55.31</v>
      </c>
      <c r="J7" s="7">
        <v>51.223999999999997</v>
      </c>
      <c r="K7" s="7">
        <v>57.6</v>
      </c>
      <c r="L7" s="3">
        <f t="shared" si="0"/>
        <v>55.675699999999992</v>
      </c>
      <c r="M7" s="4">
        <f t="shared" si="1"/>
        <v>0.30672268152892557</v>
      </c>
    </row>
    <row r="8" spans="1:13">
      <c r="A8" s="1">
        <v>10</v>
      </c>
      <c r="B8" s="5">
        <v>64.7</v>
      </c>
      <c r="C8" s="5">
        <v>66.97</v>
      </c>
      <c r="D8" s="5">
        <v>76.400000000000006</v>
      </c>
      <c r="E8" s="5">
        <v>59.325600000000001</v>
      </c>
      <c r="F8" s="7">
        <v>70.709999999999994</v>
      </c>
      <c r="G8" s="7">
        <v>71.56</v>
      </c>
      <c r="H8" s="7">
        <v>69.900000000000006</v>
      </c>
      <c r="I8" s="7">
        <v>66.790000000000006</v>
      </c>
      <c r="J8" s="7">
        <v>65.335999999999999</v>
      </c>
      <c r="K8" s="7">
        <v>69.599999999999994</v>
      </c>
      <c r="L8" s="3">
        <f t="shared" si="0"/>
        <v>68.129159999999999</v>
      </c>
      <c r="M8" s="4">
        <f t="shared" si="1"/>
        <v>0.25061809069714064</v>
      </c>
    </row>
    <row r="9" spans="1:13">
      <c r="A9" s="1">
        <v>12</v>
      </c>
      <c r="B9" s="5">
        <v>74.39</v>
      </c>
      <c r="C9" s="5">
        <v>79.930000000000007</v>
      </c>
      <c r="D9" s="5">
        <v>90.4</v>
      </c>
      <c r="E9" s="5">
        <v>74.360699999999994</v>
      </c>
      <c r="F9" s="7">
        <v>85.38</v>
      </c>
      <c r="G9" s="7">
        <v>84.78</v>
      </c>
      <c r="H9" s="7">
        <v>82.26</v>
      </c>
      <c r="I9" s="7">
        <v>80.510000000000005</v>
      </c>
      <c r="J9" s="7">
        <v>79.59</v>
      </c>
      <c r="K9" s="7">
        <v>82.8</v>
      </c>
      <c r="L9" s="3">
        <f t="shared" si="0"/>
        <v>81.440069999999992</v>
      </c>
      <c r="M9" s="4">
        <f t="shared" si="1"/>
        <v>0.19694604879391697</v>
      </c>
    </row>
    <row r="10" spans="1:13">
      <c r="A10" s="1">
        <v>14</v>
      </c>
      <c r="B10" s="5">
        <v>85.22</v>
      </c>
      <c r="C10" s="5">
        <v>94.71</v>
      </c>
      <c r="D10" s="5">
        <v>103.6</v>
      </c>
      <c r="E10" s="5">
        <v>89.0488</v>
      </c>
      <c r="F10" s="7">
        <v>98.78</v>
      </c>
      <c r="G10" s="7">
        <v>98.71</v>
      </c>
      <c r="H10" s="7">
        <v>94.74</v>
      </c>
      <c r="I10" s="7">
        <v>92.37</v>
      </c>
      <c r="J10" s="7">
        <v>90.287999999999997</v>
      </c>
      <c r="K10" s="7">
        <v>95.8</v>
      </c>
      <c r="L10" s="3">
        <f t="shared" si="0"/>
        <v>94.326679999999996</v>
      </c>
      <c r="M10" s="4">
        <f t="shared" si="1"/>
        <v>0.19485473251046254</v>
      </c>
    </row>
    <row r="11" spans="1:13">
      <c r="A11" s="1">
        <v>16</v>
      </c>
      <c r="B11" s="5">
        <v>97.85</v>
      </c>
      <c r="C11" s="5">
        <v>108.8</v>
      </c>
      <c r="D11" s="5">
        <v>117</v>
      </c>
      <c r="E11" s="5">
        <v>103.23909999999999</v>
      </c>
      <c r="F11" s="7">
        <v>107.81</v>
      </c>
      <c r="G11" s="7">
        <v>110.43</v>
      </c>
      <c r="H11" s="7">
        <v>106.68</v>
      </c>
      <c r="I11" s="7">
        <v>106.7</v>
      </c>
      <c r="J11" s="7">
        <v>106.03100000000001</v>
      </c>
      <c r="K11" s="7">
        <v>112</v>
      </c>
      <c r="L11" s="3">
        <f t="shared" si="0"/>
        <v>107.65401000000001</v>
      </c>
      <c r="M11" s="4">
        <f t="shared" si="1"/>
        <v>0.17788468817835956</v>
      </c>
    </row>
    <row r="12" spans="1:13">
      <c r="A12" s="1">
        <v>18</v>
      </c>
      <c r="B12" s="5">
        <v>112.1</v>
      </c>
      <c r="C12" s="5">
        <v>121.21</v>
      </c>
      <c r="D12" s="5">
        <v>126.7</v>
      </c>
      <c r="E12" s="5">
        <v>117.1301</v>
      </c>
      <c r="F12" s="7">
        <v>121.2</v>
      </c>
      <c r="G12" s="7">
        <v>124.06</v>
      </c>
      <c r="H12" s="7"/>
      <c r="I12" s="7">
        <v>119.4</v>
      </c>
      <c r="J12" s="7">
        <v>123.29900000000001</v>
      </c>
      <c r="K12" s="7">
        <v>120.4</v>
      </c>
      <c r="L12" s="3">
        <f t="shared" si="0"/>
        <v>120.61101111111111</v>
      </c>
      <c r="M12" s="4">
        <f t="shared" si="1"/>
        <v>0.12105030764189494</v>
      </c>
    </row>
    <row r="13" spans="1:13">
      <c r="A13" s="1">
        <v>20</v>
      </c>
      <c r="B13" s="5">
        <v>123.5</v>
      </c>
      <c r="C13" s="5">
        <v>135.53</v>
      </c>
      <c r="D13" s="5">
        <v>141.69999999999999</v>
      </c>
      <c r="E13" s="5">
        <v>131.70849999999999</v>
      </c>
      <c r="F13" s="7">
        <v>131.91</v>
      </c>
      <c r="G13" s="7">
        <v>140.88</v>
      </c>
      <c r="H13" s="7"/>
      <c r="I13" s="7">
        <v>132.93</v>
      </c>
      <c r="J13" s="7">
        <v>139.89599999999999</v>
      </c>
      <c r="K13" s="7"/>
      <c r="L13" s="3">
        <f t="shared" si="0"/>
        <v>134.7568125</v>
      </c>
      <c r="M13" s="4">
        <f t="shared" si="1"/>
        <v>0.13505810698809745</v>
      </c>
    </row>
    <row r="14" spans="1:13">
      <c r="A14" s="1">
        <v>22</v>
      </c>
      <c r="B14" s="7"/>
      <c r="C14" s="5"/>
      <c r="D14" s="7"/>
      <c r="E14" s="5"/>
      <c r="F14" s="7"/>
      <c r="G14" s="7"/>
      <c r="H14" s="7"/>
      <c r="I14" s="7"/>
      <c r="J14" s="7"/>
      <c r="K14" s="7"/>
      <c r="L14" s="3" t="e">
        <f t="shared" si="0"/>
        <v>#DIV/0!</v>
      </c>
      <c r="M14" s="4" t="e">
        <f t="shared" si="1"/>
        <v>#DIV/0!</v>
      </c>
    </row>
    <row r="15" spans="1:13">
      <c r="A15" s="1">
        <v>24</v>
      </c>
      <c r="B15" s="7"/>
      <c r="C15" s="5"/>
      <c r="D15" s="7"/>
      <c r="E15" s="5"/>
      <c r="F15" s="7"/>
      <c r="G15" s="7"/>
      <c r="H15" s="7"/>
      <c r="I15" s="7"/>
      <c r="J15" s="7"/>
      <c r="K15" s="7"/>
      <c r="L15" s="3" t="e">
        <f t="shared" si="0"/>
        <v>#DIV/0!</v>
      </c>
      <c r="M15" s="4" t="e">
        <f t="shared" si="1"/>
        <v>#DIV/0!</v>
      </c>
    </row>
    <row r="16" spans="1:13">
      <c r="A16" s="1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3" t="e">
        <f t="shared" si="0"/>
        <v>#DIV/0!</v>
      </c>
      <c r="M16" s="4" t="e">
        <f t="shared" si="1"/>
        <v>#DIV/0!</v>
      </c>
    </row>
    <row r="17" spans="1:13">
      <c r="A17" s="1">
        <v>28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3" t="e">
        <f t="shared" si="0"/>
        <v>#DIV/0!</v>
      </c>
      <c r="M17" s="4" t="e">
        <f t="shared" si="1"/>
        <v>#DIV/0!</v>
      </c>
    </row>
    <row r="18" spans="1:13">
      <c r="A18" s="1">
        <v>30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3" t="e">
        <f t="shared" si="0"/>
        <v>#DIV/0!</v>
      </c>
      <c r="M18" s="4" t="e">
        <f t="shared" si="1"/>
        <v>#DIV/0!</v>
      </c>
    </row>
    <row r="20" spans="1:13">
      <c r="A20" t="s">
        <v>4</v>
      </c>
      <c r="C20">
        <v>207.43</v>
      </c>
    </row>
    <row r="22" spans="1:13">
      <c r="A22" s="1"/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</row>
    <row r="23" spans="1:13">
      <c r="A23" s="1" t="s">
        <v>8</v>
      </c>
      <c r="B23" s="1" t="s">
        <v>44</v>
      </c>
      <c r="C23" s="1" t="s">
        <v>6</v>
      </c>
      <c r="D23" s="1" t="s">
        <v>7</v>
      </c>
      <c r="E23" s="1" t="s">
        <v>0</v>
      </c>
      <c r="F23" s="1" t="s">
        <v>14</v>
      </c>
      <c r="G23" s="1" t="s">
        <v>15</v>
      </c>
      <c r="H23" s="1" t="s">
        <v>18</v>
      </c>
      <c r="I23" s="1" t="s">
        <v>19</v>
      </c>
      <c r="J23" s="1" t="s">
        <v>22</v>
      </c>
      <c r="K23" s="1" t="s">
        <v>45</v>
      </c>
      <c r="L23" s="1" t="s">
        <v>16</v>
      </c>
      <c r="M23" s="1" t="s">
        <v>3</v>
      </c>
    </row>
    <row r="24" spans="1:13">
      <c r="A24" s="11">
        <v>0.1</v>
      </c>
      <c r="B24" s="3">
        <f t="shared" ref="B24:K40" ca="1" si="2">IFERROR(FORECAST($C$20*$A24, OFFSET($A$2,MATCH($C$20*$A24,B$3:B$18,1),0,2,1),OFFSET(B$2,MATCH($C$20*$A24,B$3:B$18,1),0,2,1)),"")</f>
        <v>0.87223230490018278</v>
      </c>
      <c r="C24" s="3">
        <f t="shared" ca="1" si="2"/>
        <v>0.64915514592934098</v>
      </c>
      <c r="D24" s="3" t="str">
        <f t="shared" ca="1" si="2"/>
        <v/>
      </c>
      <c r="E24" s="3">
        <f t="shared" ca="1" si="2"/>
        <v>0.29230056219396872</v>
      </c>
      <c r="F24" s="3">
        <f t="shared" ca="1" si="2"/>
        <v>0.79369369369369469</v>
      </c>
      <c r="G24" s="3">
        <f t="shared" ca="1" si="2"/>
        <v>0.83880597014925407</v>
      </c>
      <c r="H24" s="3">
        <f t="shared" ca="1" si="2"/>
        <v>8.6255924170617781E-2</v>
      </c>
      <c r="I24" s="3" t="str">
        <f t="shared" ca="1" si="2"/>
        <v/>
      </c>
      <c r="J24" s="3">
        <f t="shared" ca="1" si="2"/>
        <v>1.5210810810810811</v>
      </c>
      <c r="K24" s="3">
        <f t="shared" ca="1" si="2"/>
        <v>0.23746478873239507</v>
      </c>
      <c r="L24" s="3">
        <f ca="1">AVERAGE(B24:K24)</f>
        <v>0.6613736838563169</v>
      </c>
      <c r="M24" s="43">
        <f ca="1">MAX(B24:K24)-MIN(B24:K24)</f>
        <v>1.4348251569104633</v>
      </c>
    </row>
    <row r="25" spans="1:13">
      <c r="A25" s="11">
        <v>0.15</v>
      </c>
      <c r="B25" s="3">
        <f t="shared" ca="1" si="2"/>
        <v>4.0529272151898734</v>
      </c>
      <c r="C25" s="3">
        <f t="shared" ca="1" si="2"/>
        <v>4.0650738488271072</v>
      </c>
      <c r="D25" s="3">
        <f t="shared" ca="1" si="2"/>
        <v>2.2694285714285707</v>
      </c>
      <c r="E25" s="3">
        <f t="shared" ca="1" si="2"/>
        <v>4.4505870024148333</v>
      </c>
      <c r="F25" s="3">
        <f t="shared" ca="1" si="2"/>
        <v>3.8181688125894127</v>
      </c>
      <c r="G25" s="3">
        <f t="shared" ca="1" si="2"/>
        <v>3.031941747572815</v>
      </c>
      <c r="H25" s="3">
        <f t="shared" ca="1" si="2"/>
        <v>2.8698588709677422</v>
      </c>
      <c r="I25" s="3">
        <f t="shared" ca="1" si="2"/>
        <v>3.3632200886262922</v>
      </c>
      <c r="J25" s="3">
        <f t="shared" ca="1" si="2"/>
        <v>4.1756756756756745</v>
      </c>
      <c r="K25" s="3">
        <f t="shared" ca="1" si="2"/>
        <v>2.8848387096774193</v>
      </c>
      <c r="L25" s="3">
        <f t="shared" ref="L25:L35" ca="1" si="3">AVERAGE(B25:K25)</f>
        <v>3.4981720542969739</v>
      </c>
      <c r="M25" s="43">
        <f t="shared" ref="M25:M35" ca="1" si="4">MAX(B25:K25)-MIN(B25:K25)</f>
        <v>2.1811584309862626</v>
      </c>
    </row>
    <row r="26" spans="1:13">
      <c r="A26" s="11">
        <v>0.2</v>
      </c>
      <c r="B26" s="3">
        <f t="shared" ca="1" si="2"/>
        <v>5.6939873417721518</v>
      </c>
      <c r="C26" s="3">
        <f t="shared" ca="1" si="2"/>
        <v>5.86724587315378</v>
      </c>
      <c r="D26" s="3">
        <f t="shared" ca="1" si="2"/>
        <v>4.2651546391752593</v>
      </c>
      <c r="E26" s="3">
        <f t="shared" ca="1" si="2"/>
        <v>7.1448368738867885</v>
      </c>
      <c r="F26" s="3">
        <f t="shared" ca="1" si="2"/>
        <v>5.2955422488356616</v>
      </c>
      <c r="G26" s="3">
        <f t="shared" ca="1" si="2"/>
        <v>4.9105663567202029</v>
      </c>
      <c r="H26" s="3">
        <f t="shared" ca="1" si="2"/>
        <v>4.9104106972301835</v>
      </c>
      <c r="I26" s="3">
        <f t="shared" ca="1" si="2"/>
        <v>5.5443609022556393</v>
      </c>
      <c r="J26" s="3">
        <f t="shared" ca="1" si="2"/>
        <v>6.4563683918522647</v>
      </c>
      <c r="K26" s="3">
        <f t="shared" ca="1" si="2"/>
        <v>4.9973076923076931</v>
      </c>
      <c r="L26" s="3">
        <f t="shared" ca="1" si="3"/>
        <v>5.5085781017189621</v>
      </c>
      <c r="M26" s="43">
        <f t="shared" ca="1" si="4"/>
        <v>2.8796822347115292</v>
      </c>
    </row>
    <row r="27" spans="1:13">
      <c r="A27" s="11">
        <v>0.25</v>
      </c>
      <c r="B27" s="3">
        <f t="shared" ca="1" si="2"/>
        <v>7.4802631578947363</v>
      </c>
      <c r="C27" s="3">
        <f t="shared" ca="1" si="2"/>
        <v>7.5814814814814824</v>
      </c>
      <c r="D27" s="3">
        <f t="shared" ca="1" si="2"/>
        <v>6.3107142857142851</v>
      </c>
      <c r="E27" s="3">
        <f t="shared" ca="1" si="2"/>
        <v>8.925654194179506</v>
      </c>
      <c r="F27" s="3">
        <f t="shared" ca="1" si="2"/>
        <v>6.8065925337569499</v>
      </c>
      <c r="G27" s="3">
        <f t="shared" ca="1" si="2"/>
        <v>6.6685106382978727</v>
      </c>
      <c r="H27" s="3">
        <f t="shared" ca="1" si="2"/>
        <v>7.0102813852813846</v>
      </c>
      <c r="I27" s="3">
        <f t="shared" ca="1" si="2"/>
        <v>7.3942982456140349</v>
      </c>
      <c r="J27" s="3">
        <f t="shared" ca="1" si="2"/>
        <v>8.0897817460317469</v>
      </c>
      <c r="K27" s="3">
        <f t="shared" ca="1" si="2"/>
        <v>6.9463302752293554</v>
      </c>
      <c r="L27" s="3">
        <f t="shared" ca="1" si="3"/>
        <v>7.3213907943481358</v>
      </c>
      <c r="M27" s="43">
        <f t="shared" ca="1" si="4"/>
        <v>2.614939908465221</v>
      </c>
    </row>
    <row r="28" spans="1:13">
      <c r="A28" s="11">
        <v>0.3</v>
      </c>
      <c r="B28" s="3">
        <f t="shared" ca="1" si="2"/>
        <v>9.4997975708502018</v>
      </c>
      <c r="C28" s="3">
        <f t="shared" ca="1" si="2"/>
        <v>9.2456642800318214</v>
      </c>
      <c r="D28" s="3">
        <f t="shared" ca="1" si="2"/>
        <v>7.9569841269841266</v>
      </c>
      <c r="E28" s="3">
        <f t="shared" ca="1" si="2"/>
        <v>10.386216253965721</v>
      </c>
      <c r="F28" s="3">
        <f t="shared" ca="1" si="2"/>
        <v>8.5042328042328066</v>
      </c>
      <c r="G28" s="3">
        <f t="shared" ca="1" si="2"/>
        <v>8.4291245791245792</v>
      </c>
      <c r="H28" s="3">
        <f t="shared" ca="1" si="2"/>
        <v>8.8610244988864135</v>
      </c>
      <c r="I28" s="3">
        <f t="shared" ca="1" si="2"/>
        <v>9.2054006968641104</v>
      </c>
      <c r="J28" s="3">
        <f t="shared" ca="1" si="2"/>
        <v>9.5596655328798192</v>
      </c>
      <c r="K28" s="3">
        <f t="shared" ca="1" si="2"/>
        <v>8.7715000000000014</v>
      </c>
      <c r="L28" s="3">
        <f t="shared" ca="1" si="3"/>
        <v>9.0419610343819592</v>
      </c>
      <c r="M28" s="43">
        <f t="shared" ca="1" si="4"/>
        <v>2.429232126981594</v>
      </c>
    </row>
    <row r="29" spans="1:13">
      <c r="A29" s="11">
        <v>0.35</v>
      </c>
      <c r="B29" s="3">
        <f t="shared" ca="1" si="2"/>
        <v>11.63065015479876</v>
      </c>
      <c r="C29" s="3">
        <f t="shared" ca="1" si="2"/>
        <v>10.868904320987655</v>
      </c>
      <c r="D29" s="3">
        <f t="shared" ca="1" si="2"/>
        <v>9.4533093525179854</v>
      </c>
      <c r="E29" s="3">
        <f t="shared" ca="1" si="2"/>
        <v>11.765854566979934</v>
      </c>
      <c r="F29" s="3">
        <f t="shared" ca="1" si="2"/>
        <v>10.257736877982277</v>
      </c>
      <c r="G29" s="3">
        <f t="shared" ca="1" si="2"/>
        <v>10.157413010590014</v>
      </c>
      <c r="H29" s="3">
        <f t="shared" ca="1" si="2"/>
        <v>10.436974110032359</v>
      </c>
      <c r="I29" s="3">
        <f t="shared" ca="1" si="2"/>
        <v>10.84701166180758</v>
      </c>
      <c r="J29" s="3">
        <f t="shared" ca="1" si="2"/>
        <v>11.019292830082785</v>
      </c>
      <c r="K29" s="3">
        <f t="shared" ca="1" si="2"/>
        <v>10.454621212121214</v>
      </c>
      <c r="L29" s="3">
        <f t="shared" ca="1" si="3"/>
        <v>10.689176809790059</v>
      </c>
      <c r="M29" s="43">
        <f t="shared" ca="1" si="4"/>
        <v>2.3125452144619487</v>
      </c>
    </row>
    <row r="30" spans="1:13" ht="14.25" customHeight="1">
      <c r="A30" s="11">
        <v>0.4</v>
      </c>
      <c r="B30" s="3">
        <f t="shared" ca="1" si="2"/>
        <v>13.584856879039704</v>
      </c>
      <c r="C30" s="3">
        <f t="shared" ca="1" si="2"/>
        <v>12.411637347767254</v>
      </c>
      <c r="D30" s="3">
        <f t="shared" ca="1" si="2"/>
        <v>10.938857142857144</v>
      </c>
      <c r="E30" s="3">
        <f t="shared" ca="1" si="2"/>
        <v>13.172554653086515</v>
      </c>
      <c r="F30" s="3">
        <f t="shared" ca="1" si="2"/>
        <v>11.671710974778462</v>
      </c>
      <c r="G30" s="3">
        <f t="shared" ca="1" si="2"/>
        <v>11.726475037821483</v>
      </c>
      <c r="H30" s="3">
        <f t="shared" ca="1" si="2"/>
        <v>12.114102564102565</v>
      </c>
      <c r="I30" s="3">
        <f t="shared" ca="1" si="2"/>
        <v>12.415177065767287</v>
      </c>
      <c r="J30" s="3">
        <f t="shared" ca="1" si="2"/>
        <v>12.632267713591327</v>
      </c>
      <c r="K30" s="3">
        <f t="shared" ca="1" si="2"/>
        <v>12.02646153846154</v>
      </c>
      <c r="L30" s="3">
        <f t="shared" ca="1" si="3"/>
        <v>12.269410091727329</v>
      </c>
      <c r="M30" s="43">
        <f t="shared" ca="1" si="4"/>
        <v>2.64599973618256</v>
      </c>
    </row>
    <row r="31" spans="1:13">
      <c r="A31" s="11">
        <v>0.45</v>
      </c>
      <c r="B31" s="3">
        <f t="shared" ca="1" si="2"/>
        <v>15.286381631037216</v>
      </c>
      <c r="C31" s="3">
        <f t="shared" ca="1" si="2"/>
        <v>13.815087956698244</v>
      </c>
      <c r="D31" s="3">
        <f t="shared" ca="1" si="2"/>
        <v>12.445984848484848</v>
      </c>
      <c r="E31" s="3">
        <f t="shared" ca="1" si="2"/>
        <v>14.605300804070389</v>
      </c>
      <c r="F31" s="3">
        <f t="shared" ca="1" si="2"/>
        <v>13.18858208955224</v>
      </c>
      <c r="G31" s="3">
        <f t="shared" ca="1" si="2"/>
        <v>13.229504666188083</v>
      </c>
      <c r="H31" s="3">
        <f t="shared" ca="1" si="2"/>
        <v>13.776201923076924</v>
      </c>
      <c r="I31" s="3">
        <f t="shared" ca="1" si="2"/>
        <v>14.135868806699232</v>
      </c>
      <c r="J31" s="3">
        <f t="shared" ca="1" si="2"/>
        <v>14.388172521120499</v>
      </c>
      <c r="K31" s="3">
        <f t="shared" ca="1" si="2"/>
        <v>13.622076923076923</v>
      </c>
      <c r="L31" s="3">
        <f t="shared" ca="1" si="3"/>
        <v>13.849316217000458</v>
      </c>
      <c r="M31" s="43">
        <f t="shared" ca="1" si="4"/>
        <v>2.8403967825523679</v>
      </c>
    </row>
    <row r="32" spans="1:13">
      <c r="A32" s="11">
        <v>0.5</v>
      </c>
      <c r="B32" s="3">
        <f t="shared" ca="1" si="2"/>
        <v>16.823157894736845</v>
      </c>
      <c r="C32" s="3">
        <f t="shared" ca="1" si="2"/>
        <v>15.27821149751597</v>
      </c>
      <c r="D32" s="3">
        <f t="shared" ca="1" si="2"/>
        <v>14.01716417910448</v>
      </c>
      <c r="E32" s="3">
        <f t="shared" ca="1" si="2"/>
        <v>16.068519185083868</v>
      </c>
      <c r="F32" s="3">
        <f t="shared" ca="1" si="2"/>
        <v>15.093023255813954</v>
      </c>
      <c r="G32" s="3">
        <f t="shared" ca="1" si="2"/>
        <v>14.854095563139936</v>
      </c>
      <c r="H32" s="3">
        <f t="shared" ca="1" si="2"/>
        <v>15.503350083752093</v>
      </c>
      <c r="I32" s="3">
        <f t="shared" ca="1" si="2"/>
        <v>15.583391486392184</v>
      </c>
      <c r="J32" s="3">
        <f t="shared" ca="1" si="2"/>
        <v>15.705773994791334</v>
      </c>
      <c r="K32" s="3">
        <f t="shared" ca="1" si="2"/>
        <v>14.97716049382716</v>
      </c>
      <c r="L32" s="3">
        <f t="shared" ca="1" si="3"/>
        <v>15.390384763415785</v>
      </c>
      <c r="M32" s="43">
        <f t="shared" ca="1" si="4"/>
        <v>2.8059937156323649</v>
      </c>
    </row>
    <row r="33" spans="1:13">
      <c r="A33" s="11">
        <v>0.55000000000000004</v>
      </c>
      <c r="B33" s="3">
        <f t="shared" ca="1" si="2"/>
        <v>18.348508771929829</v>
      </c>
      <c r="C33" s="3">
        <f t="shared" ca="1" si="2"/>
        <v>16.851974214343276</v>
      </c>
      <c r="D33" s="3">
        <f t="shared" ca="1" si="2"/>
        <v>15.565149253731349</v>
      </c>
      <c r="E33" s="3">
        <f t="shared" ca="1" si="2"/>
        <v>17.561788208192361</v>
      </c>
      <c r="F33" s="3">
        <f t="shared" ca="1" si="2"/>
        <v>16.937490664675135</v>
      </c>
      <c r="G33" s="3">
        <f t="shared" ca="1" si="2"/>
        <v>16.536537050623625</v>
      </c>
      <c r="H33" s="3" t="str">
        <f t="shared" ca="1" si="2"/>
        <v/>
      </c>
      <c r="I33" s="3">
        <f t="shared" ca="1" si="2"/>
        <v>17.163228346456695</v>
      </c>
      <c r="J33" s="3">
        <f t="shared" ca="1" si="2"/>
        <v>16.932997451934213</v>
      </c>
      <c r="K33" s="3">
        <f t="shared" ca="1" si="2"/>
        <v>16.496785714285718</v>
      </c>
      <c r="L33" s="3">
        <f t="shared" ca="1" si="3"/>
        <v>16.93271774179691</v>
      </c>
      <c r="M33" s="43">
        <f t="shared" ca="1" si="4"/>
        <v>2.7833595181984805</v>
      </c>
    </row>
    <row r="34" spans="1:13">
      <c r="A34" s="11">
        <v>0.6</v>
      </c>
      <c r="B34" s="3" t="str">
        <f t="shared" ca="1" si="2"/>
        <v/>
      </c>
      <c r="C34" s="3">
        <f t="shared" ca="1" si="2"/>
        <v>18.453631284916202</v>
      </c>
      <c r="D34" s="3">
        <f t="shared" ca="1" si="2"/>
        <v>17.537731958762887</v>
      </c>
      <c r="E34" s="3">
        <f t="shared" ca="1" si="2"/>
        <v>19.005309224606268</v>
      </c>
      <c r="F34" s="3">
        <f t="shared" ca="1" si="2"/>
        <v>18.608403361344536</v>
      </c>
      <c r="G34" s="3">
        <f t="shared" ca="1" si="2"/>
        <v>18.04732461355529</v>
      </c>
      <c r="H34" s="3" t="str">
        <f t="shared" ca="1" si="2"/>
        <v/>
      </c>
      <c r="I34" s="3">
        <f t="shared" ca="1" si="2"/>
        <v>18.747671840354766</v>
      </c>
      <c r="J34" s="3">
        <f t="shared" ca="1" si="2"/>
        <v>18.139663794661686</v>
      </c>
      <c r="K34" s="3" t="str">
        <f t="shared" ca="1" si="2"/>
        <v/>
      </c>
      <c r="L34" s="3">
        <f t="shared" ca="1" si="3"/>
        <v>18.362819439743095</v>
      </c>
      <c r="M34" s="43">
        <f t="shared" ca="1" si="4"/>
        <v>1.4675772658433814</v>
      </c>
    </row>
    <row r="35" spans="1:13">
      <c r="A35" s="11">
        <v>0.65</v>
      </c>
      <c r="B35" s="3" t="str">
        <f t="shared" ca="1" si="2"/>
        <v/>
      </c>
      <c r="C35" s="3">
        <f t="shared" ca="1" si="2"/>
        <v>19.902164804469272</v>
      </c>
      <c r="D35" s="3">
        <f t="shared" ca="1" si="2"/>
        <v>19.083933333333334</v>
      </c>
      <c r="E35" s="3" t="str">
        <f t="shared" ca="1" si="2"/>
        <v/>
      </c>
      <c r="F35" s="3" t="str">
        <f t="shared" ca="1" si="2"/>
        <v/>
      </c>
      <c r="G35" s="3">
        <f t="shared" ca="1" si="2"/>
        <v>19.280558858501781</v>
      </c>
      <c r="H35" s="3" t="str">
        <f t="shared" ca="1" si="2"/>
        <v/>
      </c>
      <c r="I35" s="3" t="str">
        <f t="shared" ca="1" si="2"/>
        <v/>
      </c>
      <c r="J35" s="3">
        <f t="shared" ca="1" si="2"/>
        <v>19.389467976140267</v>
      </c>
      <c r="K35" s="3" t="str">
        <f t="shared" ca="1" si="2"/>
        <v/>
      </c>
      <c r="L35" s="3">
        <f t="shared" ca="1" si="3"/>
        <v>19.414031243111165</v>
      </c>
      <c r="M35" s="43">
        <f t="shared" ca="1" si="4"/>
        <v>0.81823147113593819</v>
      </c>
    </row>
    <row r="36" spans="1:13">
      <c r="A36" s="11">
        <v>0.7</v>
      </c>
      <c r="B36" s="3" t="str">
        <f t="shared" ca="1" si="2"/>
        <v/>
      </c>
      <c r="C36" s="3" t="str">
        <f t="shared" ca="1" si="2"/>
        <v/>
      </c>
      <c r="D36" s="3" t="str">
        <f t="shared" ca="1" si="2"/>
        <v/>
      </c>
      <c r="E36" s="3" t="str">
        <f t="shared" ca="1" si="2"/>
        <v/>
      </c>
      <c r="F36" s="3" t="str">
        <f t="shared" ca="1" si="2"/>
        <v/>
      </c>
      <c r="G36" s="3" t="str">
        <f t="shared" ca="1" si="2"/>
        <v/>
      </c>
      <c r="H36" s="3" t="str">
        <f t="shared" ca="1" si="2"/>
        <v/>
      </c>
      <c r="I36" s="3" t="str">
        <f t="shared" ca="1" si="2"/>
        <v/>
      </c>
      <c r="J36" s="3" t="str">
        <f t="shared" ca="1" si="2"/>
        <v/>
      </c>
      <c r="K36" s="3"/>
      <c r="L36" s="3" t="e">
        <f t="shared" ref="L36:L39" ca="1" si="5">AVERAGE(B36:J36)</f>
        <v>#DIV/0!</v>
      </c>
      <c r="M36" s="12">
        <f t="shared" ref="M36:M40" ca="1" si="6">MAX(B36:J36)-MIN(B36:J36)</f>
        <v>0</v>
      </c>
    </row>
    <row r="37" spans="1:13">
      <c r="A37" s="11">
        <v>0.75</v>
      </c>
      <c r="B37" s="3" t="str">
        <f t="shared" ca="1" si="2"/>
        <v/>
      </c>
      <c r="C37" s="3" t="str">
        <f t="shared" ca="1" si="2"/>
        <v/>
      </c>
      <c r="D37" s="3" t="str">
        <f t="shared" ca="1" si="2"/>
        <v/>
      </c>
      <c r="E37" s="3" t="str">
        <f t="shared" ca="1" si="2"/>
        <v/>
      </c>
      <c r="F37" s="3" t="str">
        <f t="shared" ca="1" si="2"/>
        <v/>
      </c>
      <c r="G37" s="3" t="str">
        <f t="shared" ca="1" si="2"/>
        <v/>
      </c>
      <c r="H37" s="3" t="str">
        <f t="shared" ca="1" si="2"/>
        <v/>
      </c>
      <c r="I37" s="3" t="str">
        <f t="shared" ca="1" si="2"/>
        <v/>
      </c>
      <c r="J37" s="3" t="str">
        <f t="shared" ca="1" si="2"/>
        <v/>
      </c>
      <c r="K37" s="3"/>
      <c r="L37" s="3" t="e">
        <f t="shared" ca="1" si="5"/>
        <v>#DIV/0!</v>
      </c>
      <c r="M37" s="12">
        <f t="shared" ca="1" si="6"/>
        <v>0</v>
      </c>
    </row>
    <row r="38" spans="1:13">
      <c r="A38" s="11">
        <v>0.8</v>
      </c>
      <c r="B38" s="3" t="str">
        <f t="shared" ca="1" si="2"/>
        <v/>
      </c>
      <c r="C38" s="3" t="str">
        <f t="shared" ca="1" si="2"/>
        <v/>
      </c>
      <c r="D38" s="3" t="str">
        <f t="shared" ca="1" si="2"/>
        <v/>
      </c>
      <c r="E38" s="3" t="str">
        <f t="shared" ca="1" si="2"/>
        <v/>
      </c>
      <c r="F38" s="3" t="str">
        <f t="shared" ca="1" si="2"/>
        <v/>
      </c>
      <c r="G38" s="3" t="str">
        <f t="shared" ca="1" si="2"/>
        <v/>
      </c>
      <c r="H38" s="3" t="str">
        <f t="shared" ca="1" si="2"/>
        <v/>
      </c>
      <c r="I38" s="3" t="str">
        <f t="shared" ca="1" si="2"/>
        <v/>
      </c>
      <c r="J38" s="3" t="str">
        <f t="shared" ca="1" si="2"/>
        <v/>
      </c>
      <c r="K38" s="3"/>
      <c r="L38" s="3" t="e">
        <f t="shared" ca="1" si="5"/>
        <v>#DIV/0!</v>
      </c>
      <c r="M38" s="12">
        <f t="shared" ca="1" si="6"/>
        <v>0</v>
      </c>
    </row>
    <row r="39" spans="1:13">
      <c r="A39" s="11">
        <v>0.85</v>
      </c>
      <c r="B39" s="3" t="str">
        <f t="shared" ca="1" si="2"/>
        <v/>
      </c>
      <c r="C39" s="3" t="str">
        <f t="shared" ca="1" si="2"/>
        <v/>
      </c>
      <c r="D39" s="3" t="str">
        <f t="shared" ca="1" si="2"/>
        <v/>
      </c>
      <c r="E39" s="3" t="str">
        <f t="shared" ca="1" si="2"/>
        <v/>
      </c>
      <c r="F39" s="3" t="str">
        <f t="shared" ca="1" si="2"/>
        <v/>
      </c>
      <c r="G39" s="3" t="str">
        <f t="shared" ca="1" si="2"/>
        <v/>
      </c>
      <c r="H39" s="3" t="str">
        <f t="shared" ca="1" si="2"/>
        <v/>
      </c>
      <c r="I39" s="3" t="str">
        <f t="shared" ca="1" si="2"/>
        <v/>
      </c>
      <c r="J39" s="3" t="str">
        <f t="shared" ca="1" si="2"/>
        <v/>
      </c>
      <c r="K39" s="3"/>
      <c r="L39" s="3" t="e">
        <f t="shared" ca="1" si="5"/>
        <v>#DIV/0!</v>
      </c>
      <c r="M39" s="12">
        <f t="shared" ca="1" si="6"/>
        <v>0</v>
      </c>
    </row>
    <row r="40" spans="1:13">
      <c r="A40" s="11">
        <v>0.9</v>
      </c>
      <c r="B40" s="3" t="str">
        <f t="shared" ca="1" si="2"/>
        <v/>
      </c>
      <c r="C40" s="3" t="str">
        <f t="shared" ca="1" si="2"/>
        <v/>
      </c>
      <c r="D40" s="3" t="str">
        <f t="shared" ca="1" si="2"/>
        <v/>
      </c>
      <c r="E40" s="3" t="str">
        <f t="shared" ca="1" si="2"/>
        <v/>
      </c>
      <c r="F40" s="3" t="str">
        <f t="shared" ca="1" si="2"/>
        <v/>
      </c>
      <c r="G40" s="3" t="str">
        <f t="shared" ca="1" si="2"/>
        <v/>
      </c>
      <c r="H40" s="3" t="str">
        <f t="shared" ca="1" si="2"/>
        <v/>
      </c>
      <c r="I40" s="3" t="str">
        <f t="shared" ca="1" si="2"/>
        <v/>
      </c>
      <c r="J40" s="3" t="str">
        <f t="shared" ca="1" si="2"/>
        <v/>
      </c>
      <c r="K40" s="3"/>
      <c r="L40" s="3" t="e">
        <f ca="1">AVERAGE(B40:J40)</f>
        <v>#DIV/0!</v>
      </c>
      <c r="M40" s="12">
        <f t="shared" ca="1" si="6"/>
        <v>0</v>
      </c>
    </row>
    <row r="43" spans="1:13">
      <c r="A43" s="1"/>
      <c r="B43" s="56" t="s">
        <v>11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8"/>
    </row>
    <row r="44" spans="1:13">
      <c r="A44" s="1" t="s">
        <v>1</v>
      </c>
      <c r="B44" s="1" t="s">
        <v>44</v>
      </c>
      <c r="C44" s="1" t="s">
        <v>6</v>
      </c>
      <c r="D44" s="1" t="s">
        <v>7</v>
      </c>
      <c r="E44" s="1" t="s">
        <v>0</v>
      </c>
      <c r="F44" s="1" t="s">
        <v>14</v>
      </c>
      <c r="G44" s="1" t="s">
        <v>15</v>
      </c>
      <c r="H44" s="1" t="s">
        <v>18</v>
      </c>
      <c r="I44" s="1" t="s">
        <v>19</v>
      </c>
      <c r="J44" s="1" t="s">
        <v>22</v>
      </c>
      <c r="K44" s="1" t="s">
        <v>45</v>
      </c>
      <c r="L44" s="1" t="s">
        <v>16</v>
      </c>
      <c r="M44" s="1" t="s">
        <v>3</v>
      </c>
    </row>
    <row r="45" spans="1:13">
      <c r="A45" s="1">
        <v>0</v>
      </c>
      <c r="B45" s="5">
        <v>3.44E-2</v>
      </c>
      <c r="C45" s="5">
        <v>0.14000000000000001</v>
      </c>
      <c r="D45" s="5">
        <v>0.14000000000000001</v>
      </c>
      <c r="E45" s="5">
        <v>0.26250000000000001</v>
      </c>
      <c r="F45" s="7">
        <v>0.16</v>
      </c>
      <c r="G45" s="14">
        <v>0.05</v>
      </c>
      <c r="H45" s="14">
        <v>0.04</v>
      </c>
      <c r="I45" s="7">
        <v>0.09</v>
      </c>
      <c r="J45" s="7">
        <v>2.3E-2</v>
      </c>
      <c r="K45" s="7">
        <v>0.18</v>
      </c>
      <c r="L45" s="5">
        <f>AVERAGE(B45:K45)</f>
        <v>0.11199000000000001</v>
      </c>
      <c r="M45" s="6">
        <f>MAX(B45:K45)-MIN(B45:K45)</f>
        <v>0.23950000000000002</v>
      </c>
    </row>
    <row r="46" spans="1:13">
      <c r="A46" s="1">
        <v>2</v>
      </c>
      <c r="B46" s="5">
        <v>1.9099999999999999E-2</v>
      </c>
      <c r="C46" s="5">
        <v>0.06</v>
      </c>
      <c r="D46" s="5">
        <v>0.12</v>
      </c>
      <c r="E46" s="5">
        <v>0.2419</v>
      </c>
      <c r="F46" s="7">
        <v>0.12</v>
      </c>
      <c r="G46" s="7">
        <v>7.0000000000000007E-2</v>
      </c>
      <c r="H46" s="7">
        <v>0.05</v>
      </c>
      <c r="I46" s="7">
        <v>7.0000000000000007E-2</v>
      </c>
      <c r="J46" s="7">
        <v>7.3999999999999996E-2</v>
      </c>
      <c r="K46" s="7">
        <v>0.12</v>
      </c>
      <c r="L46" s="5">
        <f t="shared" ref="L46:L60" si="7">AVERAGE(B46:K46)</f>
        <v>9.4500000000000001E-2</v>
      </c>
      <c r="M46" s="6">
        <f t="shared" ref="M46:M60" si="8">MAX(B46:K46)-MIN(B46:K46)</f>
        <v>0.2228</v>
      </c>
    </row>
    <row r="47" spans="1:13">
      <c r="A47" s="1">
        <v>4</v>
      </c>
      <c r="B47" s="5">
        <v>1.83E-2</v>
      </c>
      <c r="C47" s="5">
        <v>7.0000000000000007E-2</v>
      </c>
      <c r="D47" s="5">
        <v>0.06</v>
      </c>
      <c r="E47" s="5">
        <v>0.21210000000000001</v>
      </c>
      <c r="F47" s="7">
        <v>0.08</v>
      </c>
      <c r="G47" s="7">
        <v>7.0000000000000007E-2</v>
      </c>
      <c r="H47" s="7">
        <v>7.0000000000000007E-2</v>
      </c>
      <c r="I47" s="7">
        <v>0.08</v>
      </c>
      <c r="J47" s="7">
        <v>3.1E-2</v>
      </c>
      <c r="K47" s="7">
        <v>0.11</v>
      </c>
      <c r="L47" s="5">
        <f t="shared" si="7"/>
        <v>8.0140000000000003E-2</v>
      </c>
      <c r="M47" s="6">
        <f t="shared" si="8"/>
        <v>0.1938</v>
      </c>
    </row>
    <row r="48" spans="1:13">
      <c r="A48" s="1">
        <v>6</v>
      </c>
      <c r="B48" s="5">
        <v>3.4599999999999999E-2</v>
      </c>
      <c r="C48" s="5">
        <v>0.09</v>
      </c>
      <c r="D48" s="5">
        <v>0.08</v>
      </c>
      <c r="E48" s="5">
        <v>0.1004</v>
      </c>
      <c r="F48" s="7">
        <v>0.05</v>
      </c>
      <c r="G48" s="7">
        <v>7.0000000000000007E-2</v>
      </c>
      <c r="H48" s="7">
        <v>0.08</v>
      </c>
      <c r="I48" s="7">
        <v>0.06</v>
      </c>
      <c r="J48" s="7">
        <v>5.6000000000000001E-2</v>
      </c>
      <c r="K48" s="7">
        <v>0.09</v>
      </c>
      <c r="L48" s="5">
        <f t="shared" si="7"/>
        <v>7.1099999999999997E-2</v>
      </c>
      <c r="M48" s="6">
        <f t="shared" si="8"/>
        <v>6.5799999999999997E-2</v>
      </c>
    </row>
    <row r="49" spans="1:13">
      <c r="A49" s="1">
        <v>8</v>
      </c>
      <c r="B49" s="5">
        <v>1.8700000000000001E-2</v>
      </c>
      <c r="C49" s="5">
        <v>7.0000000000000007E-2</v>
      </c>
      <c r="D49" s="5">
        <v>7.0000000000000007E-2</v>
      </c>
      <c r="E49" s="5">
        <v>3.0599999999999999E-2</v>
      </c>
      <c r="F49" s="7">
        <v>0.05</v>
      </c>
      <c r="G49" s="7">
        <v>7.0000000000000007E-2</v>
      </c>
      <c r="H49" s="7">
        <v>0.01</v>
      </c>
      <c r="I49" s="7">
        <v>7.0000000000000007E-2</v>
      </c>
      <c r="J49" s="7">
        <v>4.4999999999999998E-2</v>
      </c>
      <c r="K49" s="7">
        <v>7.0000000000000007E-2</v>
      </c>
      <c r="L49" s="5">
        <f t="shared" si="7"/>
        <v>5.0429999999999996E-2</v>
      </c>
      <c r="M49" s="6">
        <f t="shared" si="8"/>
        <v>6.0000000000000005E-2</v>
      </c>
    </row>
    <row r="50" spans="1:13">
      <c r="A50" s="1">
        <v>10</v>
      </c>
      <c r="B50" s="5">
        <v>5.4799999999999996E-3</v>
      </c>
      <c r="C50" s="5">
        <v>0.05</v>
      </c>
      <c r="D50" s="5">
        <v>0.04</v>
      </c>
      <c r="E50" s="5">
        <v>6.4000000000000003E-3</v>
      </c>
      <c r="F50" s="7">
        <v>0.04</v>
      </c>
      <c r="G50" s="7">
        <v>0.05</v>
      </c>
      <c r="H50" s="7">
        <v>0.03</v>
      </c>
      <c r="I50" s="7">
        <v>0.06</v>
      </c>
      <c r="J50" s="7">
        <v>6.2E-2</v>
      </c>
      <c r="K50" s="7">
        <v>0.05</v>
      </c>
      <c r="L50" s="5">
        <f t="shared" si="7"/>
        <v>3.9387999999999999E-2</v>
      </c>
      <c r="M50" s="6">
        <f t="shared" si="8"/>
        <v>5.6520000000000001E-2</v>
      </c>
    </row>
    <row r="51" spans="1:13">
      <c r="A51" s="1">
        <v>12</v>
      </c>
      <c r="B51" s="5">
        <v>7.2800000000000002E-4</v>
      </c>
      <c r="C51" s="5">
        <v>0.04</v>
      </c>
      <c r="D51" s="5">
        <v>0.05</v>
      </c>
      <c r="E51" s="5">
        <v>3.5999999999999999E-3</v>
      </c>
      <c r="F51" s="7">
        <v>0.04</v>
      </c>
      <c r="G51" s="7">
        <v>0.06</v>
      </c>
      <c r="H51" s="7">
        <v>0.02</v>
      </c>
      <c r="I51" s="7">
        <v>7.0000000000000007E-2</v>
      </c>
      <c r="J51" s="7">
        <v>4.3999999999999997E-2</v>
      </c>
      <c r="K51" s="7">
        <v>0.05</v>
      </c>
      <c r="L51" s="5">
        <f t="shared" si="7"/>
        <v>3.78328E-2</v>
      </c>
      <c r="M51" s="6">
        <f t="shared" si="8"/>
        <v>6.9272E-2</v>
      </c>
    </row>
    <row r="52" spans="1:13">
      <c r="A52" s="1">
        <v>14</v>
      </c>
      <c r="B52" s="5">
        <v>3.6400000000000001E-4</v>
      </c>
      <c r="C52" s="5">
        <v>0.04</v>
      </c>
      <c r="D52" s="5">
        <v>0.06</v>
      </c>
      <c r="E52" s="5">
        <v>4.1999999999999997E-3</v>
      </c>
      <c r="F52" s="7">
        <v>0.06</v>
      </c>
      <c r="G52" s="7">
        <v>7.0000000000000007E-2</v>
      </c>
      <c r="H52" s="7">
        <v>0.02</v>
      </c>
      <c r="I52" s="7">
        <v>0.06</v>
      </c>
      <c r="J52" s="7">
        <v>8.0000000000000002E-3</v>
      </c>
      <c r="K52" s="7">
        <v>0.06</v>
      </c>
      <c r="L52" s="5">
        <f t="shared" si="7"/>
        <v>3.8256400000000003E-2</v>
      </c>
      <c r="M52" s="6">
        <f t="shared" si="8"/>
        <v>6.9636000000000003E-2</v>
      </c>
    </row>
    <row r="53" spans="1:13">
      <c r="A53" s="1">
        <v>16</v>
      </c>
      <c r="B53" s="5">
        <v>2.9199999999999999E-3</v>
      </c>
      <c r="C53" s="5">
        <v>0.05</v>
      </c>
      <c r="D53" s="5">
        <v>7.0000000000000007E-2</v>
      </c>
      <c r="E53" s="5">
        <v>6.3E-3</v>
      </c>
      <c r="F53" s="7">
        <v>0.09</v>
      </c>
      <c r="G53" s="7">
        <v>7.0000000000000007E-2</v>
      </c>
      <c r="H53" s="7">
        <v>0.03</v>
      </c>
      <c r="I53" s="7">
        <v>0.08</v>
      </c>
      <c r="J53" s="7">
        <v>0.01</v>
      </c>
      <c r="K53" s="7">
        <v>7.0000000000000007E-2</v>
      </c>
      <c r="L53" s="5">
        <f t="shared" si="7"/>
        <v>4.7922000000000006E-2</v>
      </c>
      <c r="M53" s="6">
        <f t="shared" si="8"/>
        <v>8.7079999999999991E-2</v>
      </c>
    </row>
    <row r="54" spans="1:13">
      <c r="A54" s="1">
        <v>18</v>
      </c>
      <c r="B54" s="5">
        <v>4.6300000000000001E-2</v>
      </c>
      <c r="C54" s="5">
        <v>0.08</v>
      </c>
      <c r="D54" s="5">
        <v>0.11</v>
      </c>
      <c r="E54" s="5">
        <v>2.2800000000000001E-2</v>
      </c>
      <c r="F54" s="7">
        <v>0.08</v>
      </c>
      <c r="G54" s="7">
        <v>0.08</v>
      </c>
      <c r="H54" s="7">
        <v>0.01</v>
      </c>
      <c r="I54" s="7">
        <v>0.09</v>
      </c>
      <c r="J54" s="7">
        <v>7.0000000000000001E-3</v>
      </c>
      <c r="K54" s="7">
        <v>0.05</v>
      </c>
      <c r="L54" s="5">
        <f t="shared" si="7"/>
        <v>5.7610000000000008E-2</v>
      </c>
      <c r="M54" s="6">
        <f t="shared" si="8"/>
        <v>0.10299999999999999</v>
      </c>
    </row>
    <row r="55" spans="1:13">
      <c r="A55" s="1">
        <v>20</v>
      </c>
      <c r="B55" s="5">
        <v>9.06E-2</v>
      </c>
      <c r="C55" s="5">
        <v>0.08</v>
      </c>
      <c r="D55" s="5">
        <v>0.11</v>
      </c>
      <c r="E55" s="5">
        <v>3.0700000000000002E-2</v>
      </c>
      <c r="F55" s="7">
        <v>0.1</v>
      </c>
      <c r="G55" s="7">
        <v>7.0000000000000007E-2</v>
      </c>
      <c r="H55" s="7">
        <v>4.0000000000000001E-3</v>
      </c>
      <c r="I55" s="7">
        <v>7.0000000000000007E-2</v>
      </c>
      <c r="J55" s="7">
        <v>8.0000000000000002E-3</v>
      </c>
      <c r="K55" s="7"/>
      <c r="L55" s="5">
        <f t="shared" si="7"/>
        <v>6.2588888888888888E-2</v>
      </c>
      <c r="M55" s="6">
        <f t="shared" si="8"/>
        <v>0.106</v>
      </c>
    </row>
    <row r="56" spans="1:13">
      <c r="A56" s="1">
        <v>22</v>
      </c>
      <c r="B56" s="7"/>
      <c r="C56" s="5"/>
      <c r="D56" s="7"/>
      <c r="E56" s="5"/>
      <c r="F56" s="7"/>
      <c r="G56" s="7"/>
      <c r="H56" s="7"/>
      <c r="I56" s="7"/>
      <c r="J56" s="7"/>
      <c r="K56" s="7"/>
      <c r="L56" s="5" t="e">
        <f t="shared" si="7"/>
        <v>#DIV/0!</v>
      </c>
      <c r="M56" s="6">
        <f t="shared" si="8"/>
        <v>0</v>
      </c>
    </row>
    <row r="57" spans="1:13">
      <c r="A57" s="1">
        <v>24</v>
      </c>
      <c r="B57" s="7"/>
      <c r="C57" s="5"/>
      <c r="D57" s="7"/>
      <c r="E57" s="5"/>
      <c r="F57" s="7"/>
      <c r="G57" s="7"/>
      <c r="H57" s="7"/>
      <c r="I57" s="7"/>
      <c r="J57" s="7"/>
      <c r="K57" s="7"/>
      <c r="L57" s="5" t="e">
        <f t="shared" si="7"/>
        <v>#DIV/0!</v>
      </c>
      <c r="M57" s="6">
        <f t="shared" si="8"/>
        <v>0</v>
      </c>
    </row>
    <row r="58" spans="1:13">
      <c r="A58" s="1">
        <v>26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5" t="e">
        <f t="shared" si="7"/>
        <v>#DIV/0!</v>
      </c>
      <c r="M58" s="6">
        <f t="shared" si="8"/>
        <v>0</v>
      </c>
    </row>
    <row r="59" spans="1:13">
      <c r="A59" s="1">
        <v>28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5" t="e">
        <f t="shared" si="7"/>
        <v>#DIV/0!</v>
      </c>
      <c r="M59" s="6">
        <f t="shared" si="8"/>
        <v>0</v>
      </c>
    </row>
    <row r="60" spans="1:13">
      <c r="A60" s="1">
        <v>30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5" t="e">
        <f t="shared" si="7"/>
        <v>#DIV/0!</v>
      </c>
      <c r="M60" s="6">
        <f t="shared" si="8"/>
        <v>0</v>
      </c>
    </row>
    <row r="63" spans="1:13">
      <c r="A63" s="1"/>
      <c r="B63" s="56" t="s">
        <v>12</v>
      </c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8"/>
    </row>
    <row r="64" spans="1:13">
      <c r="A64" s="1" t="s">
        <v>1</v>
      </c>
      <c r="B64" s="1" t="s">
        <v>5</v>
      </c>
      <c r="C64" s="1" t="s">
        <v>6</v>
      </c>
      <c r="D64" s="1" t="s">
        <v>7</v>
      </c>
      <c r="E64" s="1" t="s">
        <v>0</v>
      </c>
      <c r="F64" s="1" t="s">
        <v>14</v>
      </c>
      <c r="G64" s="1" t="s">
        <v>15</v>
      </c>
      <c r="H64" s="1" t="s">
        <v>18</v>
      </c>
      <c r="I64" s="1" t="s">
        <v>19</v>
      </c>
      <c r="J64" s="1" t="s">
        <v>22</v>
      </c>
      <c r="K64" s="1" t="s">
        <v>45</v>
      </c>
      <c r="L64" s="1" t="s">
        <v>17</v>
      </c>
      <c r="M64" s="1" t="s">
        <v>3</v>
      </c>
    </row>
    <row r="65" spans="1:13">
      <c r="A65" s="1">
        <v>0</v>
      </c>
      <c r="B65" s="2">
        <v>1</v>
      </c>
      <c r="C65" s="2">
        <v>1</v>
      </c>
      <c r="D65" s="2">
        <v>1</v>
      </c>
      <c r="E65" s="8">
        <v>1</v>
      </c>
      <c r="F65" s="9">
        <v>1</v>
      </c>
      <c r="G65" s="9">
        <v>1</v>
      </c>
      <c r="H65" s="9">
        <v>1</v>
      </c>
      <c r="I65" s="9">
        <v>1</v>
      </c>
      <c r="J65" s="9">
        <v>1</v>
      </c>
      <c r="K65" s="9">
        <v>2</v>
      </c>
      <c r="L65" s="10">
        <f>MEDIAN(B65:K65)</f>
        <v>1</v>
      </c>
      <c r="M65" s="10">
        <f>MAX(B65:K65)-MIN(B65:K65)</f>
        <v>1</v>
      </c>
    </row>
    <row r="66" spans="1:13">
      <c r="A66" s="1">
        <v>2</v>
      </c>
      <c r="B66" s="2">
        <v>2</v>
      </c>
      <c r="C66" s="2">
        <v>2</v>
      </c>
      <c r="D66" s="2">
        <v>1</v>
      </c>
      <c r="E66" s="8">
        <v>1</v>
      </c>
      <c r="F66" s="9">
        <v>2</v>
      </c>
      <c r="G66" s="9">
        <v>1</v>
      </c>
      <c r="H66" s="9">
        <v>1</v>
      </c>
      <c r="I66" s="9">
        <v>1</v>
      </c>
      <c r="J66" s="9">
        <v>1</v>
      </c>
      <c r="K66" s="9">
        <v>2</v>
      </c>
      <c r="L66" s="10">
        <f t="shared" ref="L66:L75" si="9">MEDIAN(B66:K66)</f>
        <v>1</v>
      </c>
      <c r="M66" s="10">
        <f t="shared" ref="M66:M75" si="10">MAX(B66:K66)-MIN(B66:K66)</f>
        <v>1</v>
      </c>
    </row>
    <row r="67" spans="1:13">
      <c r="A67" s="1">
        <v>4</v>
      </c>
      <c r="B67" s="2">
        <v>2</v>
      </c>
      <c r="C67" s="2">
        <v>2</v>
      </c>
      <c r="D67" s="2">
        <v>2</v>
      </c>
      <c r="E67" s="8">
        <v>1</v>
      </c>
      <c r="F67" s="9">
        <v>2</v>
      </c>
      <c r="G67" s="9">
        <v>2</v>
      </c>
      <c r="H67" s="9">
        <v>2</v>
      </c>
      <c r="I67" s="9">
        <v>2</v>
      </c>
      <c r="J67" s="9">
        <v>2</v>
      </c>
      <c r="K67" s="9">
        <v>2</v>
      </c>
      <c r="L67" s="10">
        <f t="shared" si="9"/>
        <v>2</v>
      </c>
      <c r="M67" s="10">
        <f t="shared" si="10"/>
        <v>1</v>
      </c>
    </row>
    <row r="68" spans="1:13">
      <c r="A68" s="1">
        <v>6</v>
      </c>
      <c r="B68" s="2">
        <v>2</v>
      </c>
      <c r="C68" s="2">
        <v>2</v>
      </c>
      <c r="D68" s="2">
        <v>2</v>
      </c>
      <c r="E68" s="8">
        <v>1</v>
      </c>
      <c r="F68" s="9">
        <v>2</v>
      </c>
      <c r="G68" s="9">
        <v>2</v>
      </c>
      <c r="H68" s="9">
        <v>2</v>
      </c>
      <c r="I68" s="9">
        <v>2</v>
      </c>
      <c r="J68" s="9">
        <v>2</v>
      </c>
      <c r="K68" s="9">
        <v>2</v>
      </c>
      <c r="L68" s="10">
        <f t="shared" si="9"/>
        <v>2</v>
      </c>
      <c r="M68" s="10">
        <f t="shared" si="10"/>
        <v>1</v>
      </c>
    </row>
    <row r="69" spans="1:13">
      <c r="A69" s="1">
        <v>8</v>
      </c>
      <c r="B69" s="2">
        <v>2</v>
      </c>
      <c r="C69" s="2">
        <v>2</v>
      </c>
      <c r="D69" s="2">
        <v>2</v>
      </c>
      <c r="E69" s="8">
        <v>2</v>
      </c>
      <c r="F69" s="9">
        <v>2</v>
      </c>
      <c r="G69" s="9">
        <v>2</v>
      </c>
      <c r="H69" s="9">
        <v>2</v>
      </c>
      <c r="I69" s="9">
        <v>2</v>
      </c>
      <c r="J69" s="9">
        <v>2</v>
      </c>
      <c r="K69" s="9">
        <v>2</v>
      </c>
      <c r="L69" s="10">
        <f t="shared" si="9"/>
        <v>2</v>
      </c>
      <c r="M69" s="10">
        <f t="shared" si="10"/>
        <v>0</v>
      </c>
    </row>
    <row r="70" spans="1:13">
      <c r="A70" s="1">
        <v>10</v>
      </c>
      <c r="B70" s="2">
        <v>2</v>
      </c>
      <c r="C70" s="2">
        <v>2</v>
      </c>
      <c r="D70" s="2">
        <v>2</v>
      </c>
      <c r="E70" s="8">
        <v>2</v>
      </c>
      <c r="F70" s="9">
        <v>2</v>
      </c>
      <c r="G70" s="9">
        <v>2</v>
      </c>
      <c r="H70" s="9">
        <v>2</v>
      </c>
      <c r="I70" s="9">
        <v>2</v>
      </c>
      <c r="J70" s="9">
        <v>2</v>
      </c>
      <c r="K70" s="9">
        <v>2</v>
      </c>
      <c r="L70" s="10">
        <f t="shared" si="9"/>
        <v>2</v>
      </c>
      <c r="M70" s="10">
        <f t="shared" si="10"/>
        <v>0</v>
      </c>
    </row>
    <row r="71" spans="1:13">
      <c r="A71" s="1">
        <v>12</v>
      </c>
      <c r="B71" s="2">
        <v>2</v>
      </c>
      <c r="C71" s="2">
        <v>2</v>
      </c>
      <c r="D71" s="2">
        <v>2</v>
      </c>
      <c r="E71" s="8">
        <v>2</v>
      </c>
      <c r="F71" s="9">
        <v>2</v>
      </c>
      <c r="G71" s="9">
        <v>2</v>
      </c>
      <c r="H71" s="9">
        <v>2</v>
      </c>
      <c r="I71" s="9">
        <v>2</v>
      </c>
      <c r="J71" s="9">
        <v>2</v>
      </c>
      <c r="K71" s="9">
        <v>2</v>
      </c>
      <c r="L71" s="10">
        <f t="shared" si="9"/>
        <v>2</v>
      </c>
      <c r="M71" s="10">
        <f t="shared" si="10"/>
        <v>0</v>
      </c>
    </row>
    <row r="72" spans="1:13">
      <c r="A72" s="1">
        <v>14</v>
      </c>
      <c r="B72" s="2">
        <v>2</v>
      </c>
      <c r="C72" s="2">
        <v>2</v>
      </c>
      <c r="D72" s="2">
        <v>2</v>
      </c>
      <c r="E72" s="8">
        <v>2</v>
      </c>
      <c r="F72" s="9">
        <v>2</v>
      </c>
      <c r="G72" s="9">
        <v>2</v>
      </c>
      <c r="H72" s="9">
        <v>2</v>
      </c>
      <c r="I72" s="9">
        <v>2</v>
      </c>
      <c r="J72" s="9">
        <v>2</v>
      </c>
      <c r="K72" s="9">
        <v>2</v>
      </c>
      <c r="L72" s="10">
        <f t="shared" si="9"/>
        <v>2</v>
      </c>
      <c r="M72" s="10">
        <f t="shared" si="10"/>
        <v>0</v>
      </c>
    </row>
    <row r="73" spans="1:13">
      <c r="A73" s="1">
        <v>16</v>
      </c>
      <c r="B73" s="2">
        <v>2</v>
      </c>
      <c r="C73" s="2">
        <v>2</v>
      </c>
      <c r="D73" s="2">
        <v>2</v>
      </c>
      <c r="E73" s="8">
        <v>2</v>
      </c>
      <c r="F73" s="8">
        <v>2</v>
      </c>
      <c r="G73" s="9">
        <v>2</v>
      </c>
      <c r="H73" s="9">
        <v>2</v>
      </c>
      <c r="I73" s="9">
        <v>2</v>
      </c>
      <c r="J73" s="9">
        <v>2</v>
      </c>
      <c r="K73" s="9">
        <v>2</v>
      </c>
      <c r="L73" s="10">
        <f t="shared" si="9"/>
        <v>2</v>
      </c>
      <c r="M73" s="10">
        <f t="shared" si="10"/>
        <v>0</v>
      </c>
    </row>
    <row r="74" spans="1:13">
      <c r="A74" s="1">
        <v>18</v>
      </c>
      <c r="B74" s="2">
        <v>2</v>
      </c>
      <c r="C74" s="2">
        <v>2</v>
      </c>
      <c r="D74" s="2">
        <v>2</v>
      </c>
      <c r="E74" s="8">
        <v>2</v>
      </c>
      <c r="F74" s="9">
        <v>2</v>
      </c>
      <c r="G74" s="9">
        <v>2</v>
      </c>
      <c r="H74" s="9">
        <v>2</v>
      </c>
      <c r="I74" s="9">
        <v>2</v>
      </c>
      <c r="J74" s="9">
        <v>2</v>
      </c>
      <c r="K74" s="9">
        <v>2</v>
      </c>
      <c r="L74" s="10">
        <f t="shared" si="9"/>
        <v>2</v>
      </c>
      <c r="M74" s="10">
        <f t="shared" si="10"/>
        <v>0</v>
      </c>
    </row>
    <row r="75" spans="1:13">
      <c r="A75" s="1">
        <v>20</v>
      </c>
      <c r="B75" s="2">
        <v>2</v>
      </c>
      <c r="C75" s="2">
        <v>2</v>
      </c>
      <c r="D75" s="2">
        <v>2</v>
      </c>
      <c r="E75" s="8">
        <v>2</v>
      </c>
      <c r="F75" s="9">
        <v>2</v>
      </c>
      <c r="G75" s="9">
        <v>2</v>
      </c>
      <c r="H75" s="9">
        <v>2</v>
      </c>
      <c r="I75" s="9">
        <v>2</v>
      </c>
      <c r="J75" s="9">
        <v>2</v>
      </c>
      <c r="K75" s="9"/>
      <c r="L75" s="10">
        <f t="shared" si="9"/>
        <v>2</v>
      </c>
      <c r="M75" s="10">
        <f t="shared" si="10"/>
        <v>0</v>
      </c>
    </row>
    <row r="76" spans="1:13">
      <c r="A76" s="1">
        <v>22</v>
      </c>
      <c r="B76" s="8"/>
      <c r="C76" s="8"/>
      <c r="D76" s="8"/>
      <c r="E76" s="8"/>
      <c r="F76" s="9"/>
      <c r="G76" s="9"/>
      <c r="H76" s="9"/>
      <c r="I76" s="9"/>
      <c r="J76" s="9"/>
      <c r="K76" s="9"/>
      <c r="L76" s="10" t="e">
        <f t="shared" ref="L76:L80" si="11">MEDIAN(B76:J76)</f>
        <v>#NUM!</v>
      </c>
      <c r="M76" s="10">
        <f t="shared" ref="M76:M80" si="12">MAX(B76:J76)-MIN(B76:J76)</f>
        <v>0</v>
      </c>
    </row>
    <row r="77" spans="1:13">
      <c r="A77" s="1">
        <v>24</v>
      </c>
      <c r="B77" s="9"/>
      <c r="C77" s="8"/>
      <c r="D77" s="9"/>
      <c r="E77" s="8"/>
      <c r="F77" s="9"/>
      <c r="G77" s="9"/>
      <c r="H77" s="9"/>
      <c r="I77" s="9"/>
      <c r="J77" s="9"/>
      <c r="K77" s="9"/>
      <c r="L77" s="10" t="e">
        <f t="shared" si="11"/>
        <v>#NUM!</v>
      </c>
      <c r="M77" s="10">
        <f t="shared" si="12"/>
        <v>0</v>
      </c>
    </row>
    <row r="78" spans="1:13">
      <c r="A78" s="1">
        <v>26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10" t="e">
        <f t="shared" si="11"/>
        <v>#NUM!</v>
      </c>
      <c r="M78" s="10">
        <f t="shared" si="12"/>
        <v>0</v>
      </c>
    </row>
    <row r="79" spans="1:13">
      <c r="A79" s="1">
        <v>28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10" t="e">
        <f t="shared" si="11"/>
        <v>#NUM!</v>
      </c>
      <c r="M79" s="10">
        <f t="shared" si="12"/>
        <v>0</v>
      </c>
    </row>
    <row r="80" spans="1:13">
      <c r="A80" s="1">
        <v>30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10" t="e">
        <f t="shared" si="11"/>
        <v>#NUM!</v>
      </c>
      <c r="M80" s="10">
        <f t="shared" si="12"/>
        <v>0</v>
      </c>
    </row>
    <row r="83" spans="1:13">
      <c r="A83" s="1"/>
      <c r="B83" s="56" t="s">
        <v>13</v>
      </c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8"/>
    </row>
    <row r="84" spans="1:13">
      <c r="A84" s="1" t="s">
        <v>1</v>
      </c>
      <c r="B84" s="1" t="s">
        <v>5</v>
      </c>
      <c r="C84" s="1" t="s">
        <v>6</v>
      </c>
      <c r="D84" s="1" t="s">
        <v>7</v>
      </c>
      <c r="E84" s="1" t="s">
        <v>0</v>
      </c>
      <c r="F84" s="1" t="s">
        <v>14</v>
      </c>
      <c r="G84" s="1" t="s">
        <v>15</v>
      </c>
      <c r="H84" s="1" t="s">
        <v>18</v>
      </c>
      <c r="I84" s="1" t="s">
        <v>19</v>
      </c>
      <c r="J84" s="1" t="s">
        <v>22</v>
      </c>
      <c r="K84" s="1" t="s">
        <v>45</v>
      </c>
      <c r="L84" s="1" t="s">
        <v>17</v>
      </c>
      <c r="M84" s="1" t="s">
        <v>3</v>
      </c>
    </row>
    <row r="85" spans="1:13">
      <c r="A85" s="1">
        <v>0</v>
      </c>
      <c r="B85" s="2">
        <v>4</v>
      </c>
      <c r="C85" s="2">
        <v>4</v>
      </c>
      <c r="D85" s="2">
        <v>5</v>
      </c>
      <c r="E85" s="8">
        <v>5</v>
      </c>
      <c r="F85" s="9">
        <v>3</v>
      </c>
      <c r="G85" s="9">
        <v>3</v>
      </c>
      <c r="H85" s="9">
        <v>4</v>
      </c>
      <c r="I85" s="9">
        <v>5</v>
      </c>
      <c r="J85" s="9">
        <v>3</v>
      </c>
      <c r="K85" s="9">
        <v>3</v>
      </c>
      <c r="L85" s="10">
        <f>MEDIAN(B85:K85)</f>
        <v>4</v>
      </c>
      <c r="M85" s="10">
        <f>MAX(B85:K85)-MIN(B85:K85)</f>
        <v>2</v>
      </c>
    </row>
    <row r="86" spans="1:13">
      <c r="A86" s="1">
        <v>2</v>
      </c>
      <c r="B86" s="2">
        <v>3</v>
      </c>
      <c r="C86" s="2">
        <v>4</v>
      </c>
      <c r="D86" s="2">
        <v>6</v>
      </c>
      <c r="E86" s="8">
        <v>6</v>
      </c>
      <c r="F86" s="9">
        <v>3</v>
      </c>
      <c r="G86" s="9">
        <v>5</v>
      </c>
      <c r="H86" s="9">
        <v>6</v>
      </c>
      <c r="I86" s="9">
        <v>5</v>
      </c>
      <c r="J86" s="9">
        <v>3</v>
      </c>
      <c r="K86" s="9">
        <v>3</v>
      </c>
      <c r="L86" s="10">
        <f t="shared" ref="L86:L95" si="13">MEDIAN(B86:K86)</f>
        <v>4.5</v>
      </c>
      <c r="M86" s="10">
        <f t="shared" ref="M86:M95" si="14">MAX(B86:K86)-MIN(B86:K86)</f>
        <v>3</v>
      </c>
    </row>
    <row r="87" spans="1:13">
      <c r="A87" s="1">
        <v>4</v>
      </c>
      <c r="B87" s="2">
        <v>3</v>
      </c>
      <c r="C87" s="2">
        <v>4</v>
      </c>
      <c r="D87" s="2">
        <v>4</v>
      </c>
      <c r="E87" s="8">
        <v>7</v>
      </c>
      <c r="F87" s="9">
        <v>4</v>
      </c>
      <c r="G87" s="9">
        <v>4</v>
      </c>
      <c r="H87" s="9">
        <v>4</v>
      </c>
      <c r="I87" s="9">
        <v>5</v>
      </c>
      <c r="J87" s="9">
        <v>4</v>
      </c>
      <c r="K87" s="9">
        <v>4</v>
      </c>
      <c r="L87" s="10">
        <f t="shared" si="13"/>
        <v>4</v>
      </c>
      <c r="M87" s="10">
        <f t="shared" si="14"/>
        <v>4</v>
      </c>
    </row>
    <row r="88" spans="1:13">
      <c r="A88" s="1">
        <v>6</v>
      </c>
      <c r="B88" s="2">
        <v>5</v>
      </c>
      <c r="C88" s="2">
        <v>4</v>
      </c>
      <c r="D88" s="2">
        <v>5</v>
      </c>
      <c r="E88" s="8">
        <v>8</v>
      </c>
      <c r="F88" s="9">
        <v>5</v>
      </c>
      <c r="G88" s="9">
        <v>5</v>
      </c>
      <c r="H88" s="9">
        <v>5</v>
      </c>
      <c r="I88" s="9">
        <v>6</v>
      </c>
      <c r="J88" s="9">
        <v>4</v>
      </c>
      <c r="K88" s="9">
        <v>5</v>
      </c>
      <c r="L88" s="10">
        <f t="shared" si="13"/>
        <v>5</v>
      </c>
      <c r="M88" s="10">
        <f t="shared" si="14"/>
        <v>4</v>
      </c>
    </row>
    <row r="89" spans="1:13">
      <c r="A89" s="1">
        <v>8</v>
      </c>
      <c r="B89" s="2">
        <v>5</v>
      </c>
      <c r="C89" s="2">
        <v>5</v>
      </c>
      <c r="D89" s="2">
        <v>6</v>
      </c>
      <c r="E89" s="8">
        <v>4</v>
      </c>
      <c r="F89" s="9">
        <v>6</v>
      </c>
      <c r="G89" s="9">
        <v>6</v>
      </c>
      <c r="H89" s="9">
        <v>6</v>
      </c>
      <c r="I89" s="9">
        <v>6</v>
      </c>
      <c r="J89" s="9">
        <v>5</v>
      </c>
      <c r="K89" s="9">
        <v>6</v>
      </c>
      <c r="L89" s="10">
        <f t="shared" si="13"/>
        <v>6</v>
      </c>
      <c r="M89" s="10">
        <f t="shared" si="14"/>
        <v>2</v>
      </c>
    </row>
    <row r="90" spans="1:13">
      <c r="A90" s="1">
        <v>10</v>
      </c>
      <c r="B90" s="2">
        <v>6</v>
      </c>
      <c r="C90" s="2">
        <v>6</v>
      </c>
      <c r="D90" s="2">
        <v>7</v>
      </c>
      <c r="E90" s="8">
        <v>6</v>
      </c>
      <c r="F90" s="9">
        <v>6</v>
      </c>
      <c r="G90" s="9">
        <v>7</v>
      </c>
      <c r="H90" s="9">
        <v>7</v>
      </c>
      <c r="I90" s="9">
        <v>7</v>
      </c>
      <c r="J90" s="9">
        <v>6</v>
      </c>
      <c r="K90" s="9">
        <v>7</v>
      </c>
      <c r="L90" s="10">
        <f t="shared" si="13"/>
        <v>6.5</v>
      </c>
      <c r="M90" s="10">
        <f t="shared" si="14"/>
        <v>1</v>
      </c>
    </row>
    <row r="91" spans="1:13">
      <c r="A91" s="1">
        <v>12</v>
      </c>
      <c r="B91" s="2">
        <v>7</v>
      </c>
      <c r="C91" s="2">
        <v>7</v>
      </c>
      <c r="D91" s="2">
        <v>8</v>
      </c>
      <c r="E91" s="8">
        <v>7</v>
      </c>
      <c r="F91" s="9">
        <v>8</v>
      </c>
      <c r="G91" s="9">
        <v>8</v>
      </c>
      <c r="H91" s="9">
        <v>8</v>
      </c>
      <c r="I91" s="9">
        <v>8</v>
      </c>
      <c r="J91" s="9">
        <v>7</v>
      </c>
      <c r="K91" s="9">
        <v>8</v>
      </c>
      <c r="L91" s="10">
        <f t="shared" si="13"/>
        <v>8</v>
      </c>
      <c r="M91" s="10">
        <f t="shared" si="14"/>
        <v>1</v>
      </c>
    </row>
    <row r="92" spans="1:13">
      <c r="A92" s="1">
        <v>14</v>
      </c>
      <c r="B92" s="2">
        <v>8</v>
      </c>
      <c r="C92" s="2">
        <v>8</v>
      </c>
      <c r="D92" s="2">
        <v>9</v>
      </c>
      <c r="E92" s="8">
        <v>8</v>
      </c>
      <c r="F92" s="9">
        <v>9</v>
      </c>
      <c r="G92" s="9">
        <v>9</v>
      </c>
      <c r="H92" s="9">
        <v>9</v>
      </c>
      <c r="I92" s="9">
        <v>9</v>
      </c>
      <c r="J92" s="9">
        <v>8</v>
      </c>
      <c r="K92" s="9">
        <v>9</v>
      </c>
      <c r="L92" s="10">
        <f t="shared" si="13"/>
        <v>9</v>
      </c>
      <c r="M92" s="10">
        <f t="shared" si="14"/>
        <v>1</v>
      </c>
    </row>
    <row r="93" spans="1:13">
      <c r="A93" s="1">
        <v>16</v>
      </c>
      <c r="B93" s="2">
        <v>8</v>
      </c>
      <c r="C93" s="2">
        <v>9</v>
      </c>
      <c r="D93" s="2">
        <v>10</v>
      </c>
      <c r="E93" s="8">
        <v>9</v>
      </c>
      <c r="F93" s="9">
        <v>9</v>
      </c>
      <c r="G93" s="9">
        <v>9</v>
      </c>
      <c r="H93" s="9">
        <v>9</v>
      </c>
      <c r="I93" s="9">
        <v>10</v>
      </c>
      <c r="J93" s="9">
        <v>9</v>
      </c>
      <c r="K93" s="9">
        <v>9</v>
      </c>
      <c r="L93" s="10">
        <f t="shared" si="13"/>
        <v>9</v>
      </c>
      <c r="M93" s="10">
        <f t="shared" si="14"/>
        <v>2</v>
      </c>
    </row>
    <row r="94" spans="1:13">
      <c r="A94" s="1">
        <v>18</v>
      </c>
      <c r="B94" s="2">
        <v>10</v>
      </c>
      <c r="C94" s="2">
        <v>10</v>
      </c>
      <c r="D94" s="2">
        <v>11</v>
      </c>
      <c r="E94" s="8">
        <v>10</v>
      </c>
      <c r="F94" s="9">
        <v>10</v>
      </c>
      <c r="G94" s="9">
        <v>10</v>
      </c>
      <c r="H94" s="9">
        <v>10</v>
      </c>
      <c r="I94" s="9">
        <v>10</v>
      </c>
      <c r="J94" s="9">
        <v>10</v>
      </c>
      <c r="K94" s="9">
        <v>10</v>
      </c>
      <c r="L94" s="10">
        <f t="shared" si="13"/>
        <v>10</v>
      </c>
      <c r="M94" s="10">
        <f t="shared" si="14"/>
        <v>1</v>
      </c>
    </row>
    <row r="95" spans="1:13">
      <c r="A95" s="1">
        <v>20</v>
      </c>
      <c r="B95" s="2">
        <v>11</v>
      </c>
      <c r="C95" s="2">
        <v>11</v>
      </c>
      <c r="D95" s="2">
        <v>12</v>
      </c>
      <c r="E95" s="8">
        <v>11</v>
      </c>
      <c r="F95" s="9">
        <v>11</v>
      </c>
      <c r="G95" s="9">
        <v>12</v>
      </c>
      <c r="H95" s="9">
        <v>10</v>
      </c>
      <c r="I95" s="9">
        <v>11</v>
      </c>
      <c r="J95" s="9">
        <v>10</v>
      </c>
      <c r="K95" s="9"/>
      <c r="L95" s="10">
        <f t="shared" si="13"/>
        <v>11</v>
      </c>
      <c r="M95" s="10">
        <f t="shared" si="14"/>
        <v>2</v>
      </c>
    </row>
    <row r="96" spans="1:13">
      <c r="A96" s="1">
        <v>22</v>
      </c>
      <c r="B96" s="8"/>
      <c r="C96" s="2"/>
      <c r="D96" s="8"/>
      <c r="E96" s="8"/>
      <c r="F96" s="9"/>
      <c r="G96" s="9"/>
      <c r="H96" s="9"/>
      <c r="I96" s="9"/>
      <c r="J96" s="9"/>
      <c r="K96" s="9"/>
      <c r="L96" s="10" t="e">
        <f t="shared" ref="L96:L100" si="15">MEDIAN(B96:J96)</f>
        <v>#NUM!</v>
      </c>
      <c r="M96" s="10">
        <f t="shared" ref="M96:M100" si="16">MAX(B96:J96)-MIN(B96:J96)</f>
        <v>0</v>
      </c>
    </row>
    <row r="97" spans="1:13">
      <c r="A97" s="1">
        <v>24</v>
      </c>
      <c r="B97" s="8"/>
      <c r="C97" s="2"/>
      <c r="D97" s="8"/>
      <c r="E97" s="8"/>
      <c r="F97" s="9"/>
      <c r="G97" s="9"/>
      <c r="H97" s="9"/>
      <c r="I97" s="9"/>
      <c r="J97" s="9"/>
      <c r="K97" s="9"/>
      <c r="L97" s="10" t="e">
        <f t="shared" si="15"/>
        <v>#NUM!</v>
      </c>
      <c r="M97" s="10">
        <f t="shared" si="16"/>
        <v>0</v>
      </c>
    </row>
    <row r="98" spans="1:13">
      <c r="A98" s="1">
        <v>26</v>
      </c>
      <c r="B98" s="8"/>
      <c r="C98" s="8"/>
      <c r="D98" s="8"/>
      <c r="E98" s="8"/>
      <c r="F98" s="9"/>
      <c r="G98" s="9"/>
      <c r="H98" s="9"/>
      <c r="I98" s="9"/>
      <c r="J98" s="9"/>
      <c r="K98" s="9"/>
      <c r="L98" s="10" t="e">
        <f t="shared" si="15"/>
        <v>#NUM!</v>
      </c>
      <c r="M98" s="10">
        <f t="shared" si="16"/>
        <v>0</v>
      </c>
    </row>
    <row r="99" spans="1:13">
      <c r="A99" s="1">
        <v>28</v>
      </c>
      <c r="B99" s="8"/>
      <c r="C99" s="8"/>
      <c r="D99" s="8"/>
      <c r="E99" s="9"/>
      <c r="F99" s="9"/>
      <c r="G99" s="9"/>
      <c r="H99" s="9"/>
      <c r="I99" s="9"/>
      <c r="J99" s="9"/>
      <c r="K99" s="9"/>
      <c r="L99" s="10" t="e">
        <f t="shared" si="15"/>
        <v>#NUM!</v>
      </c>
      <c r="M99" s="10">
        <f t="shared" si="16"/>
        <v>0</v>
      </c>
    </row>
    <row r="100" spans="1:13">
      <c r="A100" s="1">
        <v>30</v>
      </c>
      <c r="B100" s="8"/>
      <c r="C100" s="8"/>
      <c r="D100" s="8"/>
      <c r="E100" s="9"/>
      <c r="F100" s="9"/>
      <c r="G100" s="9"/>
      <c r="H100" s="9"/>
      <c r="I100" s="9"/>
      <c r="J100" s="9"/>
      <c r="K100" s="9"/>
      <c r="L100" s="10" t="e">
        <f t="shared" si="15"/>
        <v>#NUM!</v>
      </c>
      <c r="M100" s="10">
        <f t="shared" si="16"/>
        <v>0</v>
      </c>
    </row>
  </sheetData>
  <mergeCells count="5">
    <mergeCell ref="B1:M1"/>
    <mergeCell ref="B22:M22"/>
    <mergeCell ref="B43:M43"/>
    <mergeCell ref="B63:M63"/>
    <mergeCell ref="B83:M83"/>
  </mergeCells>
  <phoneticPr fontId="1" type="noConversion"/>
  <conditionalFormatting sqref="M24:M35">
    <cfRule type="cellIs" dxfId="0" priority="1" operator="greaterThan">
      <formula>2.55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opLeftCell="A7" zoomScale="115" zoomScaleNormal="115" workbookViewId="0">
      <selection activeCell="I8" sqref="I8"/>
    </sheetView>
  </sheetViews>
  <sheetFormatPr defaultColWidth="8.875" defaultRowHeight="14.25"/>
  <cols>
    <col min="1" max="23" width="10.625" customWidth="1"/>
  </cols>
  <sheetData>
    <row r="1" spans="1:12">
      <c r="A1" s="1"/>
      <c r="B1" s="60" t="s">
        <v>9</v>
      </c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>
      <c r="A2" s="1" t="s">
        <v>1</v>
      </c>
      <c r="B2" s="1" t="s">
        <v>44</v>
      </c>
      <c r="C2" s="1" t="s">
        <v>6</v>
      </c>
      <c r="D2" s="1" t="s">
        <v>7</v>
      </c>
      <c r="E2" s="1" t="s">
        <v>0</v>
      </c>
      <c r="F2" s="1" t="s">
        <v>14</v>
      </c>
      <c r="G2" s="1" t="s">
        <v>15</v>
      </c>
      <c r="H2" s="1" t="s">
        <v>18</v>
      </c>
      <c r="I2" s="1" t="s">
        <v>19</v>
      </c>
      <c r="J2" s="1" t="s">
        <v>21</v>
      </c>
      <c r="K2" s="1" t="s">
        <v>2</v>
      </c>
      <c r="L2" s="1" t="s">
        <v>3</v>
      </c>
    </row>
    <row r="3" spans="1:12">
      <c r="A3" s="1">
        <v>0</v>
      </c>
      <c r="B3" s="5">
        <v>18.05</v>
      </c>
      <c r="C3" s="5">
        <v>17.149999999999999</v>
      </c>
      <c r="D3" s="5">
        <v>19.899999999999999</v>
      </c>
      <c r="E3" s="5">
        <v>22.388400000000001</v>
      </c>
      <c r="F3" s="7">
        <v>19.399999999999999</v>
      </c>
      <c r="G3" s="7">
        <v>20.49</v>
      </c>
      <c r="H3" s="7">
        <v>19.54</v>
      </c>
      <c r="I3" s="7">
        <v>19.38</v>
      </c>
      <c r="J3" s="7"/>
      <c r="K3" s="3">
        <f t="shared" ref="K3:K18" si="0">AVERAGE(B3:I3)</f>
        <v>19.537299999999998</v>
      </c>
      <c r="L3" s="4">
        <f t="shared" ref="L3:L18" si="1">(MAX(B3:I3)-MIN(B3:I3))/K3</f>
        <v>0.26812302621140088</v>
      </c>
    </row>
    <row r="4" spans="1:12">
      <c r="A4" s="1">
        <v>2</v>
      </c>
      <c r="B4" s="5">
        <v>23.85</v>
      </c>
      <c r="C4" s="5">
        <v>23.15</v>
      </c>
      <c r="D4" s="5">
        <v>27.6</v>
      </c>
      <c r="E4" s="5">
        <v>30.474399999999999</v>
      </c>
      <c r="F4" s="7">
        <v>25.49</v>
      </c>
      <c r="G4" s="7">
        <v>28.04</v>
      </c>
      <c r="H4" s="7">
        <v>25.63</v>
      </c>
      <c r="I4" s="7">
        <v>27.8</v>
      </c>
      <c r="J4" s="7"/>
      <c r="K4" s="3">
        <f t="shared" si="0"/>
        <v>26.504300000000001</v>
      </c>
      <c r="L4" s="4">
        <f t="shared" si="1"/>
        <v>0.27634761151964021</v>
      </c>
    </row>
    <row r="5" spans="1:12">
      <c r="A5" s="1">
        <v>4</v>
      </c>
      <c r="B5" s="5">
        <v>31.07</v>
      </c>
      <c r="C5" s="5">
        <v>30.79</v>
      </c>
      <c r="D5" s="5">
        <v>35.9</v>
      </c>
      <c r="E5" s="5">
        <v>40.467500000000001</v>
      </c>
      <c r="F5" s="7">
        <v>33.11</v>
      </c>
      <c r="G5" s="7">
        <v>36.450000000000003</v>
      </c>
      <c r="H5" s="7">
        <v>35.01</v>
      </c>
      <c r="I5" s="7">
        <v>37.85</v>
      </c>
      <c r="J5" s="7"/>
      <c r="K5" s="3">
        <f t="shared" si="0"/>
        <v>35.080937499999997</v>
      </c>
      <c r="L5" s="4">
        <f t="shared" si="1"/>
        <v>0.27586206896551729</v>
      </c>
    </row>
    <row r="6" spans="1:12">
      <c r="A6" s="1">
        <v>6</v>
      </c>
      <c r="B6" s="5">
        <v>39.520000000000003</v>
      </c>
      <c r="C6" s="5">
        <v>39.35</v>
      </c>
      <c r="D6" s="5">
        <v>44.6</v>
      </c>
      <c r="E6" s="5">
        <v>51.282200000000003</v>
      </c>
      <c r="F6" s="7">
        <v>42.49</v>
      </c>
      <c r="G6" s="7">
        <v>44.77</v>
      </c>
      <c r="H6" s="7">
        <v>43.54</v>
      </c>
      <c r="I6" s="7">
        <v>49.09</v>
      </c>
      <c r="J6" s="7"/>
      <c r="K6" s="3">
        <f t="shared" si="0"/>
        <v>44.330275</v>
      </c>
      <c r="L6" s="4">
        <f t="shared" si="1"/>
        <v>0.26916593682308537</v>
      </c>
    </row>
    <row r="7" spans="1:12">
      <c r="A7" s="1">
        <v>8</v>
      </c>
      <c r="B7" s="5">
        <v>48.36</v>
      </c>
      <c r="C7" s="5">
        <v>47.67</v>
      </c>
      <c r="D7" s="5">
        <v>55.5</v>
      </c>
      <c r="E7" s="5">
        <v>61.945</v>
      </c>
      <c r="F7" s="7">
        <v>51.81</v>
      </c>
      <c r="G7" s="7">
        <v>54.53</v>
      </c>
      <c r="H7" s="7">
        <v>52.23</v>
      </c>
      <c r="I7" s="7">
        <v>54.6</v>
      </c>
      <c r="J7" s="7"/>
      <c r="K7" s="3">
        <f t="shared" si="0"/>
        <v>53.330624999999998</v>
      </c>
      <c r="L7" s="4">
        <f t="shared" si="1"/>
        <v>0.26766984260919496</v>
      </c>
    </row>
    <row r="8" spans="1:12">
      <c r="A8" s="1">
        <v>10</v>
      </c>
      <c r="B8" s="5">
        <v>57.86</v>
      </c>
      <c r="C8" s="5">
        <v>56.77</v>
      </c>
      <c r="D8" s="5">
        <v>66.2</v>
      </c>
      <c r="E8" s="5">
        <v>72.978700000000003</v>
      </c>
      <c r="F8" s="7">
        <v>62.63</v>
      </c>
      <c r="G8" s="7">
        <v>66.8</v>
      </c>
      <c r="H8" s="7">
        <v>60.38</v>
      </c>
      <c r="I8" s="7">
        <v>64.87</v>
      </c>
      <c r="J8" s="7"/>
      <c r="K8" s="3">
        <f t="shared" si="0"/>
        <v>63.561087499999999</v>
      </c>
      <c r="L8" s="4">
        <f t="shared" si="1"/>
        <v>0.25500979667788093</v>
      </c>
    </row>
    <row r="9" spans="1:12">
      <c r="A9" s="1">
        <v>12</v>
      </c>
      <c r="B9" s="5">
        <v>70.78</v>
      </c>
      <c r="C9" s="5">
        <v>70.48</v>
      </c>
      <c r="D9" s="5">
        <v>80.099999999999994</v>
      </c>
      <c r="E9" s="5">
        <v>81.302400000000006</v>
      </c>
      <c r="F9" s="7">
        <v>75.739999999999995</v>
      </c>
      <c r="G9" s="7">
        <v>81.39</v>
      </c>
      <c r="H9" s="7">
        <v>70.12</v>
      </c>
      <c r="I9" s="7">
        <v>76.22</v>
      </c>
      <c r="J9" s="7"/>
      <c r="K9" s="3">
        <f t="shared" si="0"/>
        <v>75.766549999999995</v>
      </c>
      <c r="L9" s="4">
        <f t="shared" si="1"/>
        <v>0.14874637950388392</v>
      </c>
    </row>
    <row r="10" spans="1:12">
      <c r="A10" s="1">
        <v>14</v>
      </c>
      <c r="B10" s="5">
        <v>83.22</v>
      </c>
      <c r="C10" s="5">
        <v>85.98</v>
      </c>
      <c r="D10" s="5">
        <v>96.5</v>
      </c>
      <c r="E10" s="5">
        <v>91.673500000000004</v>
      </c>
      <c r="F10" s="7">
        <v>89.49</v>
      </c>
      <c r="G10" s="7">
        <v>95.82</v>
      </c>
      <c r="H10" s="7">
        <v>88.99</v>
      </c>
      <c r="I10" s="7">
        <v>85.22</v>
      </c>
      <c r="J10" s="7"/>
      <c r="K10" s="3">
        <f t="shared" si="0"/>
        <v>89.611687500000002</v>
      </c>
      <c r="L10" s="4">
        <f t="shared" si="1"/>
        <v>0.14819495503864941</v>
      </c>
    </row>
    <row r="11" spans="1:12">
      <c r="A11" s="1">
        <v>16</v>
      </c>
      <c r="B11" s="5">
        <v>97.85</v>
      </c>
      <c r="C11" s="5">
        <v>99.9</v>
      </c>
      <c r="D11" s="5">
        <v>111</v>
      </c>
      <c r="E11" s="5">
        <v>107.331</v>
      </c>
      <c r="F11" s="7">
        <v>99.7</v>
      </c>
      <c r="G11" s="7">
        <v>108.96</v>
      </c>
      <c r="H11" s="7">
        <v>104.33</v>
      </c>
      <c r="I11" s="7">
        <v>101.37</v>
      </c>
      <c r="J11" s="7"/>
      <c r="K11" s="3">
        <f t="shared" si="0"/>
        <v>103.80512500000002</v>
      </c>
      <c r="L11" s="4">
        <f t="shared" si="1"/>
        <v>0.1266796798327636</v>
      </c>
    </row>
    <row r="12" spans="1:12">
      <c r="A12" s="1">
        <v>18</v>
      </c>
      <c r="B12" s="5"/>
      <c r="C12" s="5"/>
      <c r="D12" s="5"/>
      <c r="E12" s="5"/>
      <c r="F12" s="7"/>
      <c r="G12" s="7"/>
      <c r="H12" s="7"/>
      <c r="I12" s="7"/>
      <c r="J12" s="7"/>
      <c r="K12" s="3" t="e">
        <f t="shared" si="0"/>
        <v>#DIV/0!</v>
      </c>
      <c r="L12" s="4" t="e">
        <f t="shared" si="1"/>
        <v>#DIV/0!</v>
      </c>
    </row>
    <row r="13" spans="1:12">
      <c r="A13" s="1">
        <v>20</v>
      </c>
      <c r="B13" s="5"/>
      <c r="C13" s="5"/>
      <c r="D13" s="5"/>
      <c r="E13" s="5"/>
      <c r="F13" s="7"/>
      <c r="G13" s="7"/>
      <c r="H13" s="7"/>
      <c r="I13" s="7"/>
      <c r="J13" s="7"/>
      <c r="K13" s="3" t="e">
        <f t="shared" si="0"/>
        <v>#DIV/0!</v>
      </c>
      <c r="L13" s="4" t="e">
        <f t="shared" si="1"/>
        <v>#DIV/0!</v>
      </c>
    </row>
    <row r="14" spans="1:12">
      <c r="A14" s="1">
        <v>22</v>
      </c>
      <c r="B14" s="7"/>
      <c r="C14" s="5"/>
      <c r="D14" s="7"/>
      <c r="E14" s="5"/>
      <c r="F14" s="7"/>
      <c r="G14" s="7"/>
      <c r="H14" s="7"/>
      <c r="I14" s="7"/>
      <c r="J14" s="7"/>
      <c r="K14" s="3" t="e">
        <f t="shared" si="0"/>
        <v>#DIV/0!</v>
      </c>
      <c r="L14" s="4" t="e">
        <f t="shared" si="1"/>
        <v>#DIV/0!</v>
      </c>
    </row>
    <row r="15" spans="1:12">
      <c r="A15" s="1">
        <v>24</v>
      </c>
      <c r="B15" s="7"/>
      <c r="C15" s="5"/>
      <c r="D15" s="7"/>
      <c r="E15" s="5"/>
      <c r="F15" s="7"/>
      <c r="G15" s="7"/>
      <c r="H15" s="7"/>
      <c r="I15" s="7"/>
      <c r="J15" s="7"/>
      <c r="K15" s="3" t="e">
        <f t="shared" si="0"/>
        <v>#DIV/0!</v>
      </c>
      <c r="L15" s="4" t="e">
        <f t="shared" si="1"/>
        <v>#DIV/0!</v>
      </c>
    </row>
    <row r="16" spans="1:12">
      <c r="A16" s="1">
        <v>26</v>
      </c>
      <c r="B16" s="7"/>
      <c r="C16" s="7"/>
      <c r="D16" s="7"/>
      <c r="E16" s="7"/>
      <c r="F16" s="7"/>
      <c r="G16" s="7"/>
      <c r="H16" s="7"/>
      <c r="I16" s="7"/>
      <c r="J16" s="7"/>
      <c r="K16" s="3" t="e">
        <f t="shared" si="0"/>
        <v>#DIV/0!</v>
      </c>
      <c r="L16" s="4" t="e">
        <f t="shared" si="1"/>
        <v>#DIV/0!</v>
      </c>
    </row>
    <row r="17" spans="1:12">
      <c r="A17" s="1">
        <v>28</v>
      </c>
      <c r="B17" s="7"/>
      <c r="C17" s="7"/>
      <c r="D17" s="7"/>
      <c r="E17" s="7"/>
      <c r="F17" s="7"/>
      <c r="G17" s="7"/>
      <c r="H17" s="7"/>
      <c r="I17" s="7"/>
      <c r="J17" s="7"/>
      <c r="K17" s="3" t="e">
        <f t="shared" si="0"/>
        <v>#DIV/0!</v>
      </c>
      <c r="L17" s="4" t="e">
        <f t="shared" si="1"/>
        <v>#DIV/0!</v>
      </c>
    </row>
    <row r="18" spans="1:12">
      <c r="A18" s="1">
        <v>30</v>
      </c>
      <c r="B18" s="7"/>
      <c r="C18" s="7"/>
      <c r="D18" s="7"/>
      <c r="E18" s="7"/>
      <c r="F18" s="7"/>
      <c r="G18" s="7"/>
      <c r="H18" s="7"/>
      <c r="I18" s="7"/>
      <c r="J18" s="7"/>
      <c r="K18" s="3" t="e">
        <f t="shared" si="0"/>
        <v>#DIV/0!</v>
      </c>
      <c r="L18" s="4" t="e">
        <f t="shared" si="1"/>
        <v>#DIV/0!</v>
      </c>
    </row>
    <row r="20" spans="1:12">
      <c r="A20" t="s">
        <v>4</v>
      </c>
      <c r="C20">
        <v>243.53</v>
      </c>
    </row>
    <row r="22" spans="1:12">
      <c r="A22" s="1"/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7"/>
      <c r="L22" s="58"/>
    </row>
    <row r="23" spans="1:12">
      <c r="A23" s="1" t="s">
        <v>8</v>
      </c>
      <c r="B23" s="1" t="s">
        <v>44</v>
      </c>
      <c r="C23" s="1" t="s">
        <v>6</v>
      </c>
      <c r="D23" s="1" t="s">
        <v>7</v>
      </c>
      <c r="E23" s="1" t="s">
        <v>0</v>
      </c>
      <c r="F23" s="1" t="s">
        <v>14</v>
      </c>
      <c r="G23" s="1" t="s">
        <v>15</v>
      </c>
      <c r="H23" s="1" t="s">
        <v>18</v>
      </c>
      <c r="I23" s="1" t="s">
        <v>19</v>
      </c>
      <c r="J23" s="1" t="s">
        <v>21</v>
      </c>
      <c r="K23" s="1" t="s">
        <v>16</v>
      </c>
      <c r="L23" s="1" t="s">
        <v>3</v>
      </c>
    </row>
    <row r="24" spans="1:12">
      <c r="A24" s="11">
        <v>0.1</v>
      </c>
      <c r="B24" s="3">
        <f t="shared" ref="B24:I39" ca="1" si="2">IFERROR(FORECAST($C$20*$A24, OFFSET($A$2,MATCH($C$20*$A24,B$3:B$18,1),0,2,1),OFFSET(B$2,MATCH($C$20*$A24,B$3:B$18,1),0,2,1)),"")</f>
        <v>2.1393351800554017</v>
      </c>
      <c r="C24" s="3">
        <f t="shared" ca="1" si="2"/>
        <v>2.3149214659685873</v>
      </c>
      <c r="D24" s="3">
        <f t="shared" ca="1" si="2"/>
        <v>1.1566233766233776</v>
      </c>
      <c r="E24" s="3">
        <f t="shared" ca="1" si="2"/>
        <v>0.48592629235716078</v>
      </c>
      <c r="F24" s="3">
        <f t="shared" ca="1" si="2"/>
        <v>1.6266009852216756</v>
      </c>
      <c r="G24" s="3">
        <f t="shared" ca="1" si="2"/>
        <v>1.0233112582781461</v>
      </c>
      <c r="H24" s="3">
        <f t="shared" ca="1" si="2"/>
        <v>1.5806239737274224</v>
      </c>
      <c r="I24" s="3">
        <f t="shared" ca="1" si="2"/>
        <v>1.1812351543943</v>
      </c>
      <c r="J24" s="3"/>
      <c r="K24" s="3">
        <f ca="1">AVERAGE(B24:I24)</f>
        <v>1.438572210828259</v>
      </c>
      <c r="L24" s="12">
        <f ca="1">MAX(B24:I24)-MIN(B24:I24)</f>
        <v>1.8289951736114265</v>
      </c>
    </row>
    <row r="25" spans="1:12">
      <c r="A25" s="11">
        <v>0.15</v>
      </c>
      <c r="B25" s="3">
        <f t="shared" ca="1" si="2"/>
        <v>5.2921893491124248</v>
      </c>
      <c r="C25" s="3">
        <f t="shared" ca="1" si="2"/>
        <v>5.3410046728971956</v>
      </c>
      <c r="D25" s="3">
        <f t="shared" ca="1" si="2"/>
        <v>4.1447126436781616</v>
      </c>
      <c r="E25" s="3">
        <f t="shared" ca="1" si="2"/>
        <v>3.2118561807647268</v>
      </c>
      <c r="F25" s="3">
        <f t="shared" ca="1" si="2"/>
        <v>4.7291044776119397</v>
      </c>
      <c r="G25" s="3">
        <f t="shared" ca="1" si="2"/>
        <v>4.0191105769230777</v>
      </c>
      <c r="H25" s="3">
        <f t="shared" ca="1" si="2"/>
        <v>4.3562719812426725</v>
      </c>
      <c r="I25" s="3">
        <f t="shared" ca="1" si="2"/>
        <v>3.7372139303482586</v>
      </c>
      <c r="J25" s="3"/>
      <c r="K25" s="3">
        <f t="shared" ref="K25:K40" ca="1" si="3">AVERAGE(B25:I25)</f>
        <v>4.3539329765723069</v>
      </c>
      <c r="L25" s="12">
        <f t="shared" ref="L25:L40" ca="1" si="4">MAX(B25:I25)-MIN(B25:I25)</f>
        <v>2.1291484921324688</v>
      </c>
    </row>
    <row r="26" spans="1:12">
      <c r="A26" s="11">
        <v>0.2</v>
      </c>
      <c r="B26" s="3">
        <f t="shared" ca="1" si="2"/>
        <v>8.0728421052631578</v>
      </c>
      <c r="C26" s="3">
        <f t="shared" ca="1" si="2"/>
        <v>8.2276923076923083</v>
      </c>
      <c r="D26" s="3">
        <f t="shared" ca="1" si="2"/>
        <v>6.7533944954128451</v>
      </c>
      <c r="E26" s="3">
        <f t="shared" ca="1" si="2"/>
        <v>5.5235743941117175</v>
      </c>
      <c r="F26" s="3">
        <f t="shared" ca="1" si="2"/>
        <v>7.3339055793991417</v>
      </c>
      <c r="G26" s="3">
        <f t="shared" ca="1" si="2"/>
        <v>6.8065573770491792</v>
      </c>
      <c r="H26" s="3">
        <f t="shared" ca="1" si="2"/>
        <v>7.1889528193325685</v>
      </c>
      <c r="I26" s="3">
        <f t="shared" ca="1" si="2"/>
        <v>5.9316725978647691</v>
      </c>
      <c r="J26" s="3"/>
      <c r="K26" s="3">
        <f t="shared" ca="1" si="3"/>
        <v>6.979823959515711</v>
      </c>
      <c r="L26" s="15">
        <f t="shared" ca="1" si="4"/>
        <v>2.7041179135805908</v>
      </c>
    </row>
    <row r="27" spans="1:12">
      <c r="A27" s="11">
        <v>0.25</v>
      </c>
      <c r="B27" s="3">
        <f t="shared" ca="1" si="2"/>
        <v>10.467879256965945</v>
      </c>
      <c r="C27" s="3">
        <f t="shared" ca="1" si="2"/>
        <v>10.599927060539752</v>
      </c>
      <c r="D27" s="3">
        <f t="shared" ca="1" si="2"/>
        <v>9.006074766355141</v>
      </c>
      <c r="E27" s="3">
        <f t="shared" ca="1" si="2"/>
        <v>7.8007090070150422</v>
      </c>
      <c r="F27" s="3">
        <f t="shared" ca="1" si="2"/>
        <v>9.6769870609981528</v>
      </c>
      <c r="G27" s="3">
        <f t="shared" ca="1" si="2"/>
        <v>9.0354523227383865</v>
      </c>
      <c r="H27" s="3">
        <f t="shared" ca="1" si="2"/>
        <v>10.103182751540041</v>
      </c>
      <c r="I27" s="3">
        <f t="shared" ca="1" si="2"/>
        <v>9.2234664070107097</v>
      </c>
      <c r="J27" s="3"/>
      <c r="K27" s="3">
        <f t="shared" ca="1" si="3"/>
        <v>9.4892098291453966</v>
      </c>
      <c r="L27" s="15">
        <f t="shared" ca="1" si="4"/>
        <v>2.7992180535247098</v>
      </c>
    </row>
    <row r="28" spans="1:12">
      <c r="A28" s="11">
        <v>0.3</v>
      </c>
      <c r="B28" s="3">
        <f t="shared" ca="1" si="2"/>
        <v>12.366398713826367</v>
      </c>
      <c r="C28" s="3">
        <f t="shared" ca="1" si="2"/>
        <v>12.332774193548387</v>
      </c>
      <c r="D28" s="3">
        <f t="shared" ca="1" si="2"/>
        <v>10.986906474820143</v>
      </c>
      <c r="E28" s="3">
        <f t="shared" ca="1" si="2"/>
        <v>10.01929430421567</v>
      </c>
      <c r="F28" s="3">
        <f t="shared" ca="1" si="2"/>
        <v>11.590999237223494</v>
      </c>
      <c r="G28" s="3">
        <f t="shared" ca="1" si="2"/>
        <v>10.85798492117889</v>
      </c>
      <c r="H28" s="3">
        <f t="shared" ca="1" si="2"/>
        <v>12.311499735029145</v>
      </c>
      <c r="I28" s="3">
        <f t="shared" ca="1" si="2"/>
        <v>11.442995594713656</v>
      </c>
      <c r="J28" s="3"/>
      <c r="K28" s="3">
        <f t="shared" ca="1" si="3"/>
        <v>11.488606646819468</v>
      </c>
      <c r="L28" s="15">
        <f t="shared" ca="1" si="4"/>
        <v>2.3471044096106972</v>
      </c>
    </row>
    <row r="29" spans="1:12">
      <c r="A29" s="11">
        <v>0.35</v>
      </c>
      <c r="B29" s="3">
        <f t="shared" ca="1" si="2"/>
        <v>14.27552973342447</v>
      </c>
      <c r="C29" s="3">
        <f t="shared" ca="1" si="2"/>
        <v>13.903935483870969</v>
      </c>
      <c r="D29" s="3">
        <f t="shared" ca="1" si="2"/>
        <v>12.626280487804879</v>
      </c>
      <c r="E29" s="3">
        <f t="shared" ca="1" si="2"/>
        <v>12.758473064573671</v>
      </c>
      <c r="F29" s="3">
        <f t="shared" ca="1" si="2"/>
        <v>13.381163636363638</v>
      </c>
      <c r="G29" s="3">
        <f t="shared" ca="1" si="2"/>
        <v>12.532986832986834</v>
      </c>
      <c r="H29" s="3">
        <f t="shared" ca="1" si="2"/>
        <v>13.602066772655007</v>
      </c>
      <c r="I29" s="3">
        <f t="shared" ca="1" si="2"/>
        <v>14.001919504643963</v>
      </c>
      <c r="J29" s="3"/>
      <c r="K29" s="3">
        <f t="shared" ca="1" si="3"/>
        <v>13.385294439540429</v>
      </c>
      <c r="L29" s="12">
        <f t="shared" ca="1" si="4"/>
        <v>1.7425429004376358</v>
      </c>
    </row>
    <row r="30" spans="1:12">
      <c r="A30" s="11">
        <v>0.4</v>
      </c>
      <c r="B30" s="3">
        <f t="shared" ca="1" si="2"/>
        <v>15.940123034859878</v>
      </c>
      <c r="C30" s="3">
        <f t="shared" ca="1" si="2"/>
        <v>15.642528735632185</v>
      </c>
      <c r="D30" s="3">
        <f t="shared" ca="1" si="2"/>
        <v>14.125793103448277</v>
      </c>
      <c r="E30" s="3">
        <f t="shared" ca="1" si="2"/>
        <v>14.733003353025707</v>
      </c>
      <c r="F30" s="3">
        <f t="shared" ca="1" si="2"/>
        <v>15.551811949069538</v>
      </c>
      <c r="G30" s="3">
        <f t="shared" ca="1" si="2"/>
        <v>14.242313546423139</v>
      </c>
      <c r="H30" s="3">
        <f t="shared" ca="1" si="2"/>
        <v>15.098044328552804</v>
      </c>
      <c r="I30" s="3">
        <f t="shared" ca="1" si="2"/>
        <v>15.50984520123839</v>
      </c>
      <c r="J30" s="3"/>
      <c r="K30" s="3">
        <f t="shared" ca="1" si="3"/>
        <v>15.10543290653124</v>
      </c>
      <c r="L30" s="12">
        <f t="shared" ca="1" si="4"/>
        <v>1.814329931411601</v>
      </c>
    </row>
    <row r="31" spans="1:12">
      <c r="A31" s="11">
        <v>0.45</v>
      </c>
      <c r="B31" s="3" t="str">
        <f t="shared" ca="1" si="2"/>
        <v/>
      </c>
      <c r="C31" s="3" t="str">
        <f t="shared" ca="1" si="2"/>
        <v/>
      </c>
      <c r="D31" s="3">
        <f t="shared" ca="1" si="2"/>
        <v>15.805310344827586</v>
      </c>
      <c r="E31" s="3" t="str">
        <f t="shared" ca="1" si="2"/>
        <v/>
      </c>
      <c r="F31" s="3" t="str">
        <f t="shared" ca="1" si="2"/>
        <v/>
      </c>
      <c r="G31" s="3" t="str">
        <f t="shared" ca="1" si="2"/>
        <v/>
      </c>
      <c r="H31" s="3" t="str">
        <f t="shared" ca="1" si="2"/>
        <v/>
      </c>
      <c r="I31" s="3" t="str">
        <f t="shared" ca="1" si="2"/>
        <v/>
      </c>
      <c r="J31" s="3"/>
      <c r="K31" s="3">
        <f t="shared" ca="1" si="3"/>
        <v>15.805310344827586</v>
      </c>
      <c r="L31" s="12">
        <f t="shared" ca="1" si="4"/>
        <v>0</v>
      </c>
    </row>
    <row r="32" spans="1:12">
      <c r="A32" s="11">
        <v>0.5</v>
      </c>
      <c r="B32" s="3" t="str">
        <f t="shared" ca="1" si="2"/>
        <v/>
      </c>
      <c r="C32" s="3" t="str">
        <f t="shared" ca="1" si="2"/>
        <v/>
      </c>
      <c r="D32" s="3" t="str">
        <f t="shared" ca="1" si="2"/>
        <v/>
      </c>
      <c r="E32" s="3" t="str">
        <f t="shared" ca="1" si="2"/>
        <v/>
      </c>
      <c r="F32" s="3" t="str">
        <f t="shared" ca="1" si="2"/>
        <v/>
      </c>
      <c r="G32" s="3" t="str">
        <f t="shared" ca="1" si="2"/>
        <v/>
      </c>
      <c r="H32" s="3" t="str">
        <f t="shared" ca="1" si="2"/>
        <v/>
      </c>
      <c r="I32" s="3" t="str">
        <f t="shared" ca="1" si="2"/>
        <v/>
      </c>
      <c r="J32" s="3"/>
      <c r="K32" s="3" t="e">
        <f t="shared" ca="1" si="3"/>
        <v>#DIV/0!</v>
      </c>
      <c r="L32" s="12">
        <f t="shared" ca="1" si="4"/>
        <v>0</v>
      </c>
    </row>
    <row r="33" spans="1:12">
      <c r="A33" s="11">
        <v>0.55000000000000004</v>
      </c>
      <c r="B33" s="3" t="str">
        <f t="shared" ca="1" si="2"/>
        <v/>
      </c>
      <c r="C33" s="3" t="str">
        <f t="shared" ca="1" si="2"/>
        <v/>
      </c>
      <c r="D33" s="3" t="str">
        <f t="shared" ca="1" si="2"/>
        <v/>
      </c>
      <c r="E33" s="3" t="str">
        <f t="shared" ca="1" si="2"/>
        <v/>
      </c>
      <c r="F33" s="3" t="str">
        <f t="shared" ca="1" si="2"/>
        <v/>
      </c>
      <c r="G33" s="3" t="str">
        <f t="shared" ca="1" si="2"/>
        <v/>
      </c>
      <c r="H33" s="3" t="str">
        <f t="shared" ca="1" si="2"/>
        <v/>
      </c>
      <c r="I33" s="3" t="str">
        <f t="shared" ca="1" si="2"/>
        <v/>
      </c>
      <c r="J33" s="3"/>
      <c r="K33" s="3" t="e">
        <f t="shared" ca="1" si="3"/>
        <v>#DIV/0!</v>
      </c>
      <c r="L33" s="12">
        <f t="shared" ca="1" si="4"/>
        <v>0</v>
      </c>
    </row>
    <row r="34" spans="1:12">
      <c r="A34" s="11">
        <v>0.6</v>
      </c>
      <c r="B34" s="3" t="str">
        <f t="shared" ca="1" si="2"/>
        <v/>
      </c>
      <c r="C34" s="3" t="str">
        <f t="shared" ca="1" si="2"/>
        <v/>
      </c>
      <c r="D34" s="3" t="str">
        <f t="shared" ca="1" si="2"/>
        <v/>
      </c>
      <c r="E34" s="3" t="str">
        <f t="shared" ca="1" si="2"/>
        <v/>
      </c>
      <c r="F34" s="3" t="str">
        <f t="shared" ca="1" si="2"/>
        <v/>
      </c>
      <c r="G34" s="3" t="str">
        <f t="shared" ca="1" si="2"/>
        <v/>
      </c>
      <c r="H34" s="3" t="str">
        <f t="shared" ca="1" si="2"/>
        <v/>
      </c>
      <c r="I34" s="3" t="str">
        <f t="shared" ca="1" si="2"/>
        <v/>
      </c>
      <c r="J34" s="3"/>
      <c r="K34" s="3" t="e">
        <f t="shared" ca="1" si="3"/>
        <v>#DIV/0!</v>
      </c>
      <c r="L34" s="12">
        <f t="shared" ca="1" si="4"/>
        <v>0</v>
      </c>
    </row>
    <row r="35" spans="1:12">
      <c r="A35" s="11">
        <v>0.65</v>
      </c>
      <c r="B35" s="3"/>
      <c r="C35" s="3"/>
      <c r="D35" s="3"/>
      <c r="E35" s="3"/>
      <c r="F35" s="3" t="str">
        <f t="shared" ca="1" si="2"/>
        <v/>
      </c>
      <c r="G35" s="3"/>
      <c r="H35" s="3"/>
      <c r="I35" s="3"/>
      <c r="J35" s="3"/>
      <c r="K35" s="3" t="e">
        <f t="shared" ca="1" si="3"/>
        <v>#DIV/0!</v>
      </c>
      <c r="L35" s="12">
        <f t="shared" ca="1" si="4"/>
        <v>0</v>
      </c>
    </row>
    <row r="36" spans="1:12">
      <c r="A36" s="11">
        <v>0.7</v>
      </c>
      <c r="B36" s="3"/>
      <c r="C36" s="3"/>
      <c r="D36" s="3"/>
      <c r="E36" s="3"/>
      <c r="F36" s="3" t="str">
        <f t="shared" ca="1" si="2"/>
        <v/>
      </c>
      <c r="G36" s="3"/>
      <c r="H36" s="3"/>
      <c r="I36" s="3"/>
      <c r="J36" s="3"/>
      <c r="K36" s="3" t="e">
        <f t="shared" ca="1" si="3"/>
        <v>#DIV/0!</v>
      </c>
      <c r="L36" s="12">
        <f t="shared" ca="1" si="4"/>
        <v>0</v>
      </c>
    </row>
    <row r="37" spans="1:12">
      <c r="A37" s="11">
        <v>0.75</v>
      </c>
      <c r="B37" s="3"/>
      <c r="C37" s="3"/>
      <c r="D37" s="3"/>
      <c r="E37" s="3"/>
      <c r="F37" s="3" t="str">
        <f t="shared" ca="1" si="2"/>
        <v/>
      </c>
      <c r="G37" s="3"/>
      <c r="H37" s="3"/>
      <c r="I37" s="3"/>
      <c r="J37" s="3"/>
      <c r="K37" s="3" t="e">
        <f t="shared" ca="1" si="3"/>
        <v>#DIV/0!</v>
      </c>
      <c r="L37" s="12">
        <f t="shared" ca="1" si="4"/>
        <v>0</v>
      </c>
    </row>
    <row r="38" spans="1:12">
      <c r="A38" s="11">
        <v>0.8</v>
      </c>
      <c r="B38" s="3"/>
      <c r="C38" s="3"/>
      <c r="D38" s="3"/>
      <c r="E38" s="3"/>
      <c r="F38" s="3" t="str">
        <f t="shared" ca="1" si="2"/>
        <v/>
      </c>
      <c r="G38" s="3"/>
      <c r="H38" s="3"/>
      <c r="I38" s="3"/>
      <c r="J38" s="3"/>
      <c r="K38" s="3" t="e">
        <f t="shared" ca="1" si="3"/>
        <v>#DIV/0!</v>
      </c>
      <c r="L38" s="12">
        <f t="shared" ca="1" si="4"/>
        <v>0</v>
      </c>
    </row>
    <row r="39" spans="1:12">
      <c r="A39" s="11">
        <v>0.85</v>
      </c>
      <c r="B39" s="3"/>
      <c r="C39" s="3"/>
      <c r="D39" s="3"/>
      <c r="E39" s="3"/>
      <c r="F39" s="3" t="str">
        <f t="shared" ca="1" si="2"/>
        <v/>
      </c>
      <c r="G39" s="3"/>
      <c r="H39" s="3"/>
      <c r="I39" s="3"/>
      <c r="J39" s="3"/>
      <c r="K39" s="3" t="e">
        <f t="shared" ca="1" si="3"/>
        <v>#DIV/0!</v>
      </c>
      <c r="L39" s="12">
        <f t="shared" ca="1" si="4"/>
        <v>0</v>
      </c>
    </row>
    <row r="40" spans="1:12">
      <c r="A40" s="11">
        <v>0.9</v>
      </c>
      <c r="B40" s="3"/>
      <c r="C40" s="3"/>
      <c r="D40" s="3"/>
      <c r="E40" s="3"/>
      <c r="F40" s="3" t="str">
        <f t="shared" ref="F40" ca="1" si="5">IFERROR(FORECAST($C$20*$A40, OFFSET($A$2,MATCH($C$20*$A40,F$3:F$18,1),0,2,1),OFFSET(F$2,MATCH($C$20*$A40,F$3:F$18,1),0,2,1)),"")</f>
        <v/>
      </c>
      <c r="G40" s="3"/>
      <c r="H40" s="3"/>
      <c r="I40" s="3"/>
      <c r="J40" s="3"/>
      <c r="K40" s="3" t="e">
        <f t="shared" ca="1" si="3"/>
        <v>#DIV/0!</v>
      </c>
      <c r="L40" s="12">
        <f t="shared" ca="1" si="4"/>
        <v>0</v>
      </c>
    </row>
    <row r="43" spans="1:12">
      <c r="A43" s="1"/>
      <c r="B43" s="56" t="s">
        <v>11</v>
      </c>
      <c r="C43" s="57"/>
      <c r="D43" s="57"/>
      <c r="E43" s="57"/>
      <c r="F43" s="57"/>
      <c r="G43" s="57"/>
      <c r="H43" s="57"/>
      <c r="I43" s="57"/>
      <c r="J43" s="57"/>
      <c r="K43" s="57"/>
      <c r="L43" s="58"/>
    </row>
    <row r="44" spans="1:12">
      <c r="A44" s="1" t="s">
        <v>1</v>
      </c>
      <c r="B44" s="1" t="s">
        <v>44</v>
      </c>
      <c r="C44" s="1" t="s">
        <v>6</v>
      </c>
      <c r="D44" s="1" t="s">
        <v>7</v>
      </c>
      <c r="E44" s="1" t="s">
        <v>0</v>
      </c>
      <c r="F44" s="1" t="s">
        <v>14</v>
      </c>
      <c r="G44" s="1" t="s">
        <v>15</v>
      </c>
      <c r="H44" s="1" t="s">
        <v>18</v>
      </c>
      <c r="I44" s="1" t="s">
        <v>19</v>
      </c>
      <c r="J44" s="1" t="s">
        <v>21</v>
      </c>
      <c r="K44" s="1" t="s">
        <v>16</v>
      </c>
      <c r="L44" s="1" t="s">
        <v>3</v>
      </c>
    </row>
    <row r="45" spans="1:12">
      <c r="A45" s="1">
        <v>0</v>
      </c>
      <c r="B45" s="5">
        <v>0.14399999999999999</v>
      </c>
      <c r="C45" s="5">
        <v>0.2</v>
      </c>
      <c r="D45" s="5">
        <v>0.13</v>
      </c>
      <c r="E45" s="5">
        <v>4.1799999999999997E-2</v>
      </c>
      <c r="F45" s="7">
        <v>0.1</v>
      </c>
      <c r="G45" s="7">
        <v>0.13</v>
      </c>
      <c r="H45" s="7">
        <v>0.08</v>
      </c>
      <c r="I45" s="7">
        <v>0.09</v>
      </c>
      <c r="J45" s="7"/>
      <c r="K45" s="5">
        <f>AVERAGE(B45:I45)</f>
        <v>0.11447499999999998</v>
      </c>
      <c r="L45" s="6">
        <f>MAX(B45:I45)-MIN(B45:I45)</f>
        <v>0.15820000000000001</v>
      </c>
    </row>
    <row r="46" spans="1:12">
      <c r="A46" s="1">
        <v>2</v>
      </c>
      <c r="B46" s="5">
        <v>8.9200000000000002E-2</v>
      </c>
      <c r="C46" s="5">
        <v>0.17</v>
      </c>
      <c r="D46" s="5">
        <v>0.11</v>
      </c>
      <c r="E46" s="5">
        <v>4.0500000000000001E-2</v>
      </c>
      <c r="F46" s="7">
        <v>0.09</v>
      </c>
      <c r="G46" s="7">
        <v>0.12</v>
      </c>
      <c r="H46" s="7">
        <v>7.0000000000000007E-2</v>
      </c>
      <c r="I46" s="7">
        <v>0.08</v>
      </c>
      <c r="J46" s="7"/>
      <c r="K46" s="5">
        <f t="shared" ref="K46:K60" si="6">AVERAGE(B46:I46)</f>
        <v>9.6212499999999992E-2</v>
      </c>
      <c r="L46" s="6">
        <f t="shared" ref="L46:L60" si="7">MAX(B46:I46)-MIN(B46:I46)</f>
        <v>0.1295</v>
      </c>
    </row>
    <row r="47" spans="1:12">
      <c r="A47" s="1">
        <v>4</v>
      </c>
      <c r="B47" s="5">
        <v>4.9099999999999998E-2</v>
      </c>
      <c r="C47" s="5">
        <v>0.15</v>
      </c>
      <c r="D47" s="5">
        <v>0.12</v>
      </c>
      <c r="E47" s="5">
        <v>5.1499999999999997E-2</v>
      </c>
      <c r="F47" s="7">
        <v>0.12</v>
      </c>
      <c r="G47" s="7">
        <v>0.11</v>
      </c>
      <c r="H47" s="7">
        <v>0.16</v>
      </c>
      <c r="I47" s="7">
        <v>0.08</v>
      </c>
      <c r="J47" s="7"/>
      <c r="K47" s="5">
        <f t="shared" si="6"/>
        <v>0.105075</v>
      </c>
      <c r="L47" s="6">
        <f t="shared" si="7"/>
        <v>0.1109</v>
      </c>
    </row>
    <row r="48" spans="1:12">
      <c r="A48" s="1">
        <v>6</v>
      </c>
      <c r="B48" s="5">
        <v>4.5600000000000002E-2</v>
      </c>
      <c r="C48" s="5">
        <v>0.15</v>
      </c>
      <c r="D48" s="5">
        <v>0.12</v>
      </c>
      <c r="E48" s="5">
        <v>6.2199999999999998E-2</v>
      </c>
      <c r="F48" s="7">
        <v>0.12</v>
      </c>
      <c r="G48" s="7">
        <v>0.13</v>
      </c>
      <c r="H48" s="7">
        <v>0.15</v>
      </c>
      <c r="I48" s="7">
        <v>0.09</v>
      </c>
      <c r="J48" s="7"/>
      <c r="K48" s="5">
        <f t="shared" si="6"/>
        <v>0.10847499999999999</v>
      </c>
      <c r="L48" s="6">
        <f t="shared" si="7"/>
        <v>0.10439999999999999</v>
      </c>
    </row>
    <row r="49" spans="1:12">
      <c r="A49" s="1">
        <v>8</v>
      </c>
      <c r="B49" s="5">
        <v>3.9600000000000003E-2</v>
      </c>
      <c r="C49" s="5">
        <v>0.16</v>
      </c>
      <c r="D49" s="5">
        <v>0.1</v>
      </c>
      <c r="E49" s="5">
        <v>5.79E-2</v>
      </c>
      <c r="F49" s="7">
        <v>0.1</v>
      </c>
      <c r="G49" s="7">
        <v>0.13</v>
      </c>
      <c r="H49" s="7">
        <v>0.14000000000000001</v>
      </c>
      <c r="I49" s="7">
        <v>0.08</v>
      </c>
      <c r="J49" s="7"/>
      <c r="K49" s="5">
        <f t="shared" si="6"/>
        <v>0.1009375</v>
      </c>
      <c r="L49" s="6">
        <f t="shared" si="7"/>
        <v>0.12040000000000001</v>
      </c>
    </row>
    <row r="50" spans="1:12">
      <c r="A50" s="1">
        <v>10</v>
      </c>
      <c r="B50" s="5">
        <v>5.3199999999999997E-2</v>
      </c>
      <c r="C50" s="5">
        <v>0.17</v>
      </c>
      <c r="D50" s="5">
        <v>0.12</v>
      </c>
      <c r="E50" s="5">
        <v>4.2500000000000003E-2</v>
      </c>
      <c r="F50" s="7">
        <v>0.13</v>
      </c>
      <c r="G50" s="7">
        <v>0.08</v>
      </c>
      <c r="H50" s="7">
        <v>0.05</v>
      </c>
      <c r="I50" s="7">
        <v>0.1</v>
      </c>
      <c r="J50" s="7"/>
      <c r="K50" s="5">
        <f t="shared" si="6"/>
        <v>9.3212500000000004E-2</v>
      </c>
      <c r="L50" s="6">
        <f t="shared" si="7"/>
        <v>0.1275</v>
      </c>
    </row>
    <row r="51" spans="1:12">
      <c r="A51" s="1">
        <v>12</v>
      </c>
      <c r="B51" s="5">
        <v>6.2700000000000006E-2</v>
      </c>
      <c r="C51" s="5">
        <v>0.15</v>
      </c>
      <c r="D51" s="5">
        <v>0.1</v>
      </c>
      <c r="E51" s="5">
        <v>1.3899999999999999E-2</v>
      </c>
      <c r="F51" s="7">
        <v>0.12</v>
      </c>
      <c r="G51" s="7">
        <v>0.08</v>
      </c>
      <c r="H51" s="7">
        <v>0.04</v>
      </c>
      <c r="I51" s="7">
        <v>0.09</v>
      </c>
      <c r="J51" s="7"/>
      <c r="K51" s="5">
        <f t="shared" si="6"/>
        <v>8.2074999999999995E-2</v>
      </c>
      <c r="L51" s="6">
        <f t="shared" si="7"/>
        <v>0.1361</v>
      </c>
    </row>
    <row r="52" spans="1:12">
      <c r="A52" s="1">
        <v>14</v>
      </c>
      <c r="B52" s="5">
        <v>6.0299999999999999E-2</v>
      </c>
      <c r="C52" s="5">
        <v>0.13</v>
      </c>
      <c r="D52" s="5">
        <v>7.0000000000000007E-2</v>
      </c>
      <c r="E52" s="5">
        <v>4.3E-3</v>
      </c>
      <c r="F52" s="7">
        <v>0.09</v>
      </c>
      <c r="G52" s="7">
        <v>0.1</v>
      </c>
      <c r="H52" s="7">
        <v>0.12</v>
      </c>
      <c r="I52" s="7">
        <v>0.1</v>
      </c>
      <c r="J52" s="7"/>
      <c r="K52" s="5">
        <f t="shared" si="6"/>
        <v>8.4324999999999997E-2</v>
      </c>
      <c r="L52" s="6">
        <f t="shared" si="7"/>
        <v>0.12570000000000001</v>
      </c>
    </row>
    <row r="53" spans="1:12">
      <c r="A53" s="1">
        <v>16</v>
      </c>
      <c r="B53" s="5">
        <v>4.65E-2</v>
      </c>
      <c r="C53" s="5">
        <v>0.13</v>
      </c>
      <c r="D53" s="5">
        <v>0.08</v>
      </c>
      <c r="E53" s="5">
        <v>1.5E-3</v>
      </c>
      <c r="F53" s="7">
        <v>0.14000000000000001</v>
      </c>
      <c r="G53" s="7">
        <v>0.11</v>
      </c>
      <c r="H53" s="7">
        <v>0.12</v>
      </c>
      <c r="I53" s="7">
        <v>0.11</v>
      </c>
      <c r="J53" s="7"/>
      <c r="K53" s="5">
        <f t="shared" si="6"/>
        <v>9.2249999999999999E-2</v>
      </c>
      <c r="L53" s="6">
        <f t="shared" si="7"/>
        <v>0.13850000000000001</v>
      </c>
    </row>
    <row r="54" spans="1:12">
      <c r="A54" s="1">
        <v>18</v>
      </c>
      <c r="B54" s="5"/>
      <c r="C54" s="5"/>
      <c r="D54" s="5"/>
      <c r="E54" s="5"/>
      <c r="F54" s="7"/>
      <c r="G54" s="7"/>
      <c r="H54" s="7"/>
      <c r="I54" s="7"/>
      <c r="J54" s="7"/>
      <c r="K54" s="5" t="e">
        <f t="shared" si="6"/>
        <v>#DIV/0!</v>
      </c>
      <c r="L54" s="6">
        <f t="shared" si="7"/>
        <v>0</v>
      </c>
    </row>
    <row r="55" spans="1:12">
      <c r="A55" s="1">
        <v>20</v>
      </c>
      <c r="B55" s="5"/>
      <c r="C55" s="5"/>
      <c r="D55" s="5"/>
      <c r="E55" s="5"/>
      <c r="F55" s="7"/>
      <c r="G55" s="7"/>
      <c r="H55" s="7"/>
      <c r="I55" s="7"/>
      <c r="J55" s="7"/>
      <c r="K55" s="5" t="e">
        <f t="shared" si="6"/>
        <v>#DIV/0!</v>
      </c>
      <c r="L55" s="6">
        <f t="shared" si="7"/>
        <v>0</v>
      </c>
    </row>
    <row r="56" spans="1:12">
      <c r="A56" s="1">
        <v>22</v>
      </c>
      <c r="B56" s="7"/>
      <c r="C56" s="5"/>
      <c r="D56" s="7"/>
      <c r="E56" s="5"/>
      <c r="F56" s="7"/>
      <c r="G56" s="7"/>
      <c r="H56" s="7"/>
      <c r="I56" s="7"/>
      <c r="J56" s="7"/>
      <c r="K56" s="5" t="e">
        <f t="shared" si="6"/>
        <v>#DIV/0!</v>
      </c>
      <c r="L56" s="6">
        <f t="shared" si="7"/>
        <v>0</v>
      </c>
    </row>
    <row r="57" spans="1:12">
      <c r="A57" s="1">
        <v>24</v>
      </c>
      <c r="B57" s="7"/>
      <c r="C57" s="5"/>
      <c r="D57" s="7"/>
      <c r="E57" s="5"/>
      <c r="F57" s="7"/>
      <c r="G57" s="7"/>
      <c r="H57" s="7"/>
      <c r="I57" s="7"/>
      <c r="J57" s="7"/>
      <c r="K57" s="5" t="e">
        <f t="shared" si="6"/>
        <v>#DIV/0!</v>
      </c>
      <c r="L57" s="6">
        <f t="shared" si="7"/>
        <v>0</v>
      </c>
    </row>
    <row r="58" spans="1:12">
      <c r="A58" s="1">
        <v>26</v>
      </c>
      <c r="B58" s="7"/>
      <c r="C58" s="7"/>
      <c r="D58" s="7"/>
      <c r="E58" s="7"/>
      <c r="F58" s="7"/>
      <c r="G58" s="7"/>
      <c r="H58" s="7"/>
      <c r="I58" s="7"/>
      <c r="J58" s="7"/>
      <c r="K58" s="5" t="e">
        <f t="shared" si="6"/>
        <v>#DIV/0!</v>
      </c>
      <c r="L58" s="6">
        <f t="shared" si="7"/>
        <v>0</v>
      </c>
    </row>
    <row r="59" spans="1:12">
      <c r="A59" s="1">
        <v>28</v>
      </c>
      <c r="B59" s="7"/>
      <c r="C59" s="7"/>
      <c r="D59" s="7"/>
      <c r="E59" s="7"/>
      <c r="F59" s="7"/>
      <c r="G59" s="7"/>
      <c r="H59" s="7"/>
      <c r="I59" s="7"/>
      <c r="J59" s="7"/>
      <c r="K59" s="5" t="e">
        <f t="shared" si="6"/>
        <v>#DIV/0!</v>
      </c>
      <c r="L59" s="6">
        <f t="shared" si="7"/>
        <v>0</v>
      </c>
    </row>
    <row r="60" spans="1:12">
      <c r="A60" s="1">
        <v>30</v>
      </c>
      <c r="B60" s="7"/>
      <c r="C60" s="7"/>
      <c r="D60" s="7"/>
      <c r="E60" s="7"/>
      <c r="F60" s="7"/>
      <c r="G60" s="7"/>
      <c r="H60" s="7"/>
      <c r="I60" s="7"/>
      <c r="J60" s="7"/>
      <c r="K60" s="5" t="e">
        <f t="shared" si="6"/>
        <v>#DIV/0!</v>
      </c>
      <c r="L60" s="6">
        <f t="shared" si="7"/>
        <v>0</v>
      </c>
    </row>
    <row r="63" spans="1:12">
      <c r="A63" s="1"/>
      <c r="B63" s="56" t="s">
        <v>12</v>
      </c>
      <c r="C63" s="57"/>
      <c r="D63" s="57"/>
      <c r="E63" s="57"/>
      <c r="F63" s="57"/>
      <c r="G63" s="57"/>
      <c r="H63" s="57"/>
      <c r="I63" s="57"/>
      <c r="J63" s="57"/>
      <c r="K63" s="57"/>
      <c r="L63" s="58"/>
    </row>
    <row r="64" spans="1:12">
      <c r="A64" s="1" t="s">
        <v>1</v>
      </c>
      <c r="B64" s="1" t="s">
        <v>5</v>
      </c>
      <c r="C64" s="1" t="s">
        <v>6</v>
      </c>
      <c r="D64" s="1" t="s">
        <v>7</v>
      </c>
      <c r="E64" s="1" t="s">
        <v>0</v>
      </c>
      <c r="F64" s="1" t="s">
        <v>14</v>
      </c>
      <c r="G64" s="1" t="s">
        <v>15</v>
      </c>
      <c r="H64" s="1" t="s">
        <v>18</v>
      </c>
      <c r="I64" s="1" t="s">
        <v>19</v>
      </c>
      <c r="J64" s="1" t="s">
        <v>21</v>
      </c>
      <c r="K64" s="1" t="s">
        <v>17</v>
      </c>
      <c r="L64" s="1" t="s">
        <v>3</v>
      </c>
    </row>
    <row r="65" spans="1:12">
      <c r="A65" s="1">
        <v>0</v>
      </c>
      <c r="B65" s="2">
        <v>1</v>
      </c>
      <c r="C65" s="2">
        <v>1</v>
      </c>
      <c r="D65" s="2">
        <v>1</v>
      </c>
      <c r="E65" s="8">
        <v>1</v>
      </c>
      <c r="F65" s="9">
        <v>1</v>
      </c>
      <c r="G65" s="9">
        <v>1</v>
      </c>
      <c r="H65" s="9">
        <v>1</v>
      </c>
      <c r="I65" s="9">
        <v>1</v>
      </c>
      <c r="J65" s="9"/>
      <c r="K65" s="10">
        <f>MEDIAN(B65:I65)</f>
        <v>1</v>
      </c>
      <c r="L65" s="10">
        <f>MAX(B65:I65)-MIN(B65:I65)</f>
        <v>0</v>
      </c>
    </row>
    <row r="66" spans="1:12">
      <c r="A66" s="1">
        <v>2</v>
      </c>
      <c r="B66" s="2">
        <v>1</v>
      </c>
      <c r="C66" s="2">
        <v>1</v>
      </c>
      <c r="D66" s="2">
        <v>1</v>
      </c>
      <c r="E66" s="8">
        <v>1</v>
      </c>
      <c r="F66" s="9">
        <v>1</v>
      </c>
      <c r="G66" s="9">
        <v>1</v>
      </c>
      <c r="H66" s="9">
        <v>1</v>
      </c>
      <c r="I66" s="9">
        <v>1</v>
      </c>
      <c r="J66" s="9"/>
      <c r="K66" s="10">
        <f t="shared" ref="K66:K80" si="8">MEDIAN(B66:I66)</f>
        <v>1</v>
      </c>
      <c r="L66" s="10">
        <f t="shared" ref="L66:L80" si="9">MAX(B66:I66)-MIN(B66:I66)</f>
        <v>0</v>
      </c>
    </row>
    <row r="67" spans="1:12">
      <c r="A67" s="1">
        <v>4</v>
      </c>
      <c r="B67" s="2">
        <v>1</v>
      </c>
      <c r="C67" s="2">
        <v>1</v>
      </c>
      <c r="D67" s="2">
        <v>1</v>
      </c>
      <c r="E67" s="8">
        <v>1</v>
      </c>
      <c r="F67" s="9">
        <v>1</v>
      </c>
      <c r="G67" s="9">
        <v>1</v>
      </c>
      <c r="H67" s="9">
        <v>1</v>
      </c>
      <c r="I67" s="9">
        <v>1</v>
      </c>
      <c r="J67" s="9"/>
      <c r="K67" s="10">
        <f t="shared" si="8"/>
        <v>1</v>
      </c>
      <c r="L67" s="10">
        <f>MAX(B67:I67)-MIN(B67:I67)</f>
        <v>0</v>
      </c>
    </row>
    <row r="68" spans="1:12">
      <c r="A68" s="1">
        <v>6</v>
      </c>
      <c r="B68" s="2">
        <v>1</v>
      </c>
      <c r="C68" s="2">
        <v>1</v>
      </c>
      <c r="D68" s="2">
        <v>1</v>
      </c>
      <c r="E68" s="8">
        <v>1</v>
      </c>
      <c r="F68" s="9">
        <v>1</v>
      </c>
      <c r="G68" s="9">
        <v>1</v>
      </c>
      <c r="H68" s="9">
        <v>1</v>
      </c>
      <c r="I68" s="9">
        <v>1</v>
      </c>
      <c r="J68" s="9"/>
      <c r="K68" s="10">
        <f t="shared" si="8"/>
        <v>1</v>
      </c>
      <c r="L68" s="10">
        <f t="shared" si="9"/>
        <v>0</v>
      </c>
    </row>
    <row r="69" spans="1:12">
      <c r="A69" s="1">
        <v>8</v>
      </c>
      <c r="B69" s="2">
        <v>1</v>
      </c>
      <c r="C69" s="2">
        <v>1</v>
      </c>
      <c r="D69" s="2">
        <v>1</v>
      </c>
      <c r="E69" s="8">
        <v>1</v>
      </c>
      <c r="F69" s="9">
        <v>1</v>
      </c>
      <c r="G69" s="9">
        <v>1</v>
      </c>
      <c r="H69" s="9">
        <v>1</v>
      </c>
      <c r="I69" s="9">
        <v>1</v>
      </c>
      <c r="J69" s="9"/>
      <c r="K69" s="10">
        <f t="shared" si="8"/>
        <v>1</v>
      </c>
      <c r="L69" s="10">
        <f t="shared" si="9"/>
        <v>0</v>
      </c>
    </row>
    <row r="70" spans="1:12">
      <c r="A70" s="1">
        <v>10</v>
      </c>
      <c r="B70" s="2">
        <v>1</v>
      </c>
      <c r="C70" s="2">
        <v>1</v>
      </c>
      <c r="D70" s="2">
        <v>1</v>
      </c>
      <c r="E70" s="8">
        <v>1</v>
      </c>
      <c r="F70" s="9">
        <v>1</v>
      </c>
      <c r="G70" s="9">
        <v>2</v>
      </c>
      <c r="H70" s="9">
        <v>1</v>
      </c>
      <c r="I70" s="9">
        <v>1</v>
      </c>
      <c r="J70" s="9"/>
      <c r="K70" s="10">
        <f t="shared" si="8"/>
        <v>1</v>
      </c>
      <c r="L70" s="10">
        <f t="shared" si="9"/>
        <v>1</v>
      </c>
    </row>
    <row r="71" spans="1:12">
      <c r="A71" s="1">
        <v>12</v>
      </c>
      <c r="B71" s="2">
        <v>1</v>
      </c>
      <c r="C71" s="2">
        <v>2</v>
      </c>
      <c r="D71" s="2">
        <v>1</v>
      </c>
      <c r="E71" s="8">
        <v>1</v>
      </c>
      <c r="F71" s="9">
        <v>1</v>
      </c>
      <c r="G71" s="9">
        <v>2</v>
      </c>
      <c r="H71" s="9">
        <v>1</v>
      </c>
      <c r="I71" s="9">
        <v>1</v>
      </c>
      <c r="J71" s="9"/>
      <c r="K71" s="10">
        <f t="shared" si="8"/>
        <v>1</v>
      </c>
      <c r="L71" s="10">
        <f t="shared" si="9"/>
        <v>1</v>
      </c>
    </row>
    <row r="72" spans="1:12">
      <c r="A72" s="1">
        <v>14</v>
      </c>
      <c r="B72" s="2">
        <v>2</v>
      </c>
      <c r="C72" s="2">
        <v>2</v>
      </c>
      <c r="D72" s="2">
        <v>2</v>
      </c>
      <c r="E72" s="8">
        <v>2</v>
      </c>
      <c r="F72" s="9">
        <v>2</v>
      </c>
      <c r="G72" s="9">
        <v>2</v>
      </c>
      <c r="H72" s="9">
        <v>2</v>
      </c>
      <c r="I72" s="9">
        <v>1</v>
      </c>
      <c r="J72" s="9"/>
      <c r="K72" s="13">
        <f t="shared" si="8"/>
        <v>2</v>
      </c>
      <c r="L72" s="10">
        <f t="shared" si="9"/>
        <v>1</v>
      </c>
    </row>
    <row r="73" spans="1:12">
      <c r="A73" s="1">
        <v>16</v>
      </c>
      <c r="B73" s="2">
        <v>2</v>
      </c>
      <c r="C73" s="2">
        <v>2</v>
      </c>
      <c r="D73" s="2">
        <v>2</v>
      </c>
      <c r="E73" s="8">
        <v>2</v>
      </c>
      <c r="F73" s="8">
        <v>2</v>
      </c>
      <c r="G73" s="9">
        <v>2</v>
      </c>
      <c r="H73" s="9">
        <v>2</v>
      </c>
      <c r="I73" s="9">
        <v>2</v>
      </c>
      <c r="J73" s="9"/>
      <c r="K73" s="10">
        <f t="shared" si="8"/>
        <v>2</v>
      </c>
      <c r="L73" s="10">
        <f t="shared" si="9"/>
        <v>0</v>
      </c>
    </row>
    <row r="74" spans="1:12">
      <c r="A74" s="1">
        <v>18</v>
      </c>
      <c r="B74" s="8"/>
      <c r="C74" s="2"/>
      <c r="D74" s="8"/>
      <c r="E74" s="8"/>
      <c r="F74" s="9"/>
      <c r="G74" s="9"/>
      <c r="H74" s="9"/>
      <c r="I74" s="9"/>
      <c r="J74" s="9"/>
      <c r="K74" s="10" t="e">
        <f t="shared" si="8"/>
        <v>#NUM!</v>
      </c>
      <c r="L74" s="10">
        <f t="shared" si="9"/>
        <v>0</v>
      </c>
    </row>
    <row r="75" spans="1:12">
      <c r="A75" s="1">
        <v>20</v>
      </c>
      <c r="B75" s="8"/>
      <c r="C75" s="2"/>
      <c r="D75" s="8"/>
      <c r="E75" s="8"/>
      <c r="F75" s="9"/>
      <c r="G75" s="9"/>
      <c r="H75" s="9"/>
      <c r="I75" s="9"/>
      <c r="J75" s="9"/>
      <c r="K75" s="10" t="e">
        <f t="shared" si="8"/>
        <v>#NUM!</v>
      </c>
      <c r="L75" s="10">
        <f t="shared" si="9"/>
        <v>0</v>
      </c>
    </row>
    <row r="76" spans="1:12">
      <c r="A76" s="1">
        <v>22</v>
      </c>
      <c r="B76" s="8"/>
      <c r="C76" s="8"/>
      <c r="D76" s="8"/>
      <c r="E76" s="8"/>
      <c r="F76" s="9"/>
      <c r="G76" s="9"/>
      <c r="H76" s="9"/>
      <c r="I76" s="9"/>
      <c r="J76" s="9"/>
      <c r="K76" s="10" t="e">
        <f t="shared" si="8"/>
        <v>#NUM!</v>
      </c>
      <c r="L76" s="10">
        <f t="shared" si="9"/>
        <v>0</v>
      </c>
    </row>
    <row r="77" spans="1:12">
      <c r="A77" s="1">
        <v>24</v>
      </c>
      <c r="B77" s="8"/>
      <c r="C77" s="8"/>
      <c r="D77" s="8"/>
      <c r="E77" s="8"/>
      <c r="F77" s="9"/>
      <c r="G77" s="9"/>
      <c r="H77" s="9"/>
      <c r="I77" s="9"/>
      <c r="J77" s="9"/>
      <c r="K77" s="10" t="e">
        <f t="shared" si="8"/>
        <v>#NUM!</v>
      </c>
      <c r="L77" s="10">
        <f t="shared" si="9"/>
        <v>0</v>
      </c>
    </row>
    <row r="78" spans="1:12">
      <c r="A78" s="1">
        <v>26</v>
      </c>
      <c r="B78" s="8"/>
      <c r="C78" s="8"/>
      <c r="D78" s="8"/>
      <c r="E78" s="9"/>
      <c r="F78" s="9"/>
      <c r="G78" s="9"/>
      <c r="H78" s="9"/>
      <c r="I78" s="9"/>
      <c r="J78" s="9"/>
      <c r="K78" s="10" t="e">
        <f t="shared" si="8"/>
        <v>#NUM!</v>
      </c>
      <c r="L78" s="10">
        <f t="shared" si="9"/>
        <v>0</v>
      </c>
    </row>
    <row r="79" spans="1:12">
      <c r="A79" s="1">
        <v>28</v>
      </c>
      <c r="B79" s="8"/>
      <c r="C79" s="8"/>
      <c r="D79" s="8"/>
      <c r="E79" s="9"/>
      <c r="F79" s="9"/>
      <c r="G79" s="9"/>
      <c r="H79" s="9"/>
      <c r="I79" s="9"/>
      <c r="J79" s="9"/>
      <c r="K79" s="10" t="e">
        <f t="shared" si="8"/>
        <v>#NUM!</v>
      </c>
      <c r="L79" s="10">
        <f t="shared" si="9"/>
        <v>0</v>
      </c>
    </row>
    <row r="80" spans="1:12">
      <c r="A80" s="1">
        <v>30</v>
      </c>
      <c r="B80" s="8"/>
      <c r="C80" s="8"/>
      <c r="D80" s="8"/>
      <c r="E80" s="9"/>
      <c r="F80" s="9"/>
      <c r="G80" s="9"/>
      <c r="H80" s="9"/>
      <c r="I80" s="9"/>
      <c r="J80" s="9"/>
      <c r="K80" s="10" t="e">
        <f t="shared" si="8"/>
        <v>#NUM!</v>
      </c>
      <c r="L80" s="10">
        <f t="shared" si="9"/>
        <v>0</v>
      </c>
    </row>
    <row r="83" spans="1:12">
      <c r="A83" s="1"/>
      <c r="B83" s="56" t="s">
        <v>13</v>
      </c>
      <c r="C83" s="57"/>
      <c r="D83" s="57"/>
      <c r="E83" s="57"/>
      <c r="F83" s="57"/>
      <c r="G83" s="57"/>
      <c r="H83" s="57"/>
      <c r="I83" s="57"/>
      <c r="J83" s="57"/>
      <c r="K83" s="57"/>
      <c r="L83" s="58"/>
    </row>
    <row r="84" spans="1:12">
      <c r="A84" s="1" t="s">
        <v>1</v>
      </c>
      <c r="B84" s="1" t="s">
        <v>5</v>
      </c>
      <c r="C84" s="1" t="s">
        <v>6</v>
      </c>
      <c r="D84" s="1" t="s">
        <v>7</v>
      </c>
      <c r="E84" s="1" t="s">
        <v>0</v>
      </c>
      <c r="F84" s="1" t="s">
        <v>14</v>
      </c>
      <c r="G84" s="1" t="s">
        <v>15</v>
      </c>
      <c r="H84" s="1" t="s">
        <v>18</v>
      </c>
      <c r="I84" s="1" t="s">
        <v>19</v>
      </c>
      <c r="J84" s="1" t="s">
        <v>21</v>
      </c>
      <c r="K84" s="1" t="s">
        <v>17</v>
      </c>
      <c r="L84" s="1" t="s">
        <v>3</v>
      </c>
    </row>
    <row r="85" spans="1:12">
      <c r="A85" s="1">
        <v>0</v>
      </c>
      <c r="B85" s="2">
        <v>5</v>
      </c>
      <c r="C85" s="2">
        <v>5</v>
      </c>
      <c r="D85" s="2">
        <v>5</v>
      </c>
      <c r="E85" s="8">
        <v>5</v>
      </c>
      <c r="F85" s="9">
        <v>5</v>
      </c>
      <c r="G85" s="9">
        <v>5</v>
      </c>
      <c r="H85" s="9">
        <v>5</v>
      </c>
      <c r="I85" s="9">
        <v>5</v>
      </c>
      <c r="J85" s="9"/>
      <c r="K85" s="10">
        <f>MEDIAN(B85:I85)</f>
        <v>5</v>
      </c>
      <c r="L85" s="10">
        <f>MAX(B85:I85)-MIN(B85:I85)</f>
        <v>0</v>
      </c>
    </row>
    <row r="86" spans="1:12">
      <c r="A86" s="1">
        <v>2</v>
      </c>
      <c r="B86" s="2">
        <v>6</v>
      </c>
      <c r="C86" s="2">
        <v>6</v>
      </c>
      <c r="D86" s="2">
        <v>7</v>
      </c>
      <c r="E86" s="8">
        <v>6</v>
      </c>
      <c r="F86" s="9">
        <v>6</v>
      </c>
      <c r="G86" s="9">
        <v>7</v>
      </c>
      <c r="H86" s="9">
        <v>6</v>
      </c>
      <c r="I86" s="9">
        <v>7</v>
      </c>
      <c r="J86" s="9"/>
      <c r="K86" s="10">
        <f t="shared" ref="K86:K100" si="10">MEDIAN(B86:I86)</f>
        <v>6</v>
      </c>
      <c r="L86" s="10">
        <f t="shared" ref="L86:L100" si="11">MAX(B86:I86)-MIN(B86:I86)</f>
        <v>1</v>
      </c>
    </row>
    <row r="87" spans="1:12">
      <c r="A87" s="1">
        <v>4</v>
      </c>
      <c r="B87" s="2">
        <v>7</v>
      </c>
      <c r="C87" s="2">
        <v>7</v>
      </c>
      <c r="D87" s="2">
        <v>8</v>
      </c>
      <c r="E87" s="8">
        <v>8</v>
      </c>
      <c r="F87" s="9">
        <v>7</v>
      </c>
      <c r="G87" s="9">
        <v>7</v>
      </c>
      <c r="H87" s="9">
        <v>8</v>
      </c>
      <c r="I87" s="9">
        <v>8</v>
      </c>
      <c r="J87" s="9"/>
      <c r="K87" s="10">
        <f t="shared" si="10"/>
        <v>7.5</v>
      </c>
      <c r="L87" s="10">
        <f t="shared" si="11"/>
        <v>1</v>
      </c>
    </row>
    <row r="88" spans="1:12">
      <c r="A88" s="1">
        <v>6</v>
      </c>
      <c r="B88" s="2">
        <v>8</v>
      </c>
      <c r="C88" s="2">
        <v>8</v>
      </c>
      <c r="D88" s="2">
        <v>9</v>
      </c>
      <c r="E88" s="8">
        <v>9</v>
      </c>
      <c r="F88" s="9">
        <v>8</v>
      </c>
      <c r="G88" s="9">
        <v>8</v>
      </c>
      <c r="H88" s="9">
        <v>9</v>
      </c>
      <c r="I88" s="9">
        <v>9</v>
      </c>
      <c r="J88" s="9"/>
      <c r="K88" s="10">
        <f t="shared" si="10"/>
        <v>8.5</v>
      </c>
      <c r="L88" s="10">
        <f t="shared" si="11"/>
        <v>1</v>
      </c>
    </row>
    <row r="89" spans="1:12">
      <c r="A89" s="1">
        <v>8</v>
      </c>
      <c r="B89" s="2">
        <v>9</v>
      </c>
      <c r="C89" s="2">
        <v>9</v>
      </c>
      <c r="D89" s="2">
        <v>10</v>
      </c>
      <c r="E89" s="8">
        <v>10</v>
      </c>
      <c r="F89" s="9">
        <v>9</v>
      </c>
      <c r="G89" s="9">
        <v>10</v>
      </c>
      <c r="H89" s="9">
        <v>10</v>
      </c>
      <c r="I89" s="9">
        <v>10</v>
      </c>
      <c r="J89" s="9"/>
      <c r="K89" s="10">
        <f t="shared" si="10"/>
        <v>10</v>
      </c>
      <c r="L89" s="10">
        <f t="shared" si="11"/>
        <v>1</v>
      </c>
    </row>
    <row r="90" spans="1:12">
      <c r="A90" s="1">
        <v>10</v>
      </c>
      <c r="B90" s="2">
        <v>10</v>
      </c>
      <c r="C90" s="2">
        <v>9</v>
      </c>
      <c r="D90" s="2">
        <v>11</v>
      </c>
      <c r="E90" s="8">
        <v>11</v>
      </c>
      <c r="F90" s="9">
        <v>10</v>
      </c>
      <c r="G90" s="9">
        <v>7</v>
      </c>
      <c r="H90" s="9">
        <v>10</v>
      </c>
      <c r="I90" s="9">
        <v>11</v>
      </c>
      <c r="J90" s="9"/>
      <c r="K90" s="10">
        <f t="shared" si="10"/>
        <v>10</v>
      </c>
      <c r="L90" s="10">
        <f t="shared" si="11"/>
        <v>4</v>
      </c>
    </row>
    <row r="91" spans="1:12">
      <c r="A91" s="1">
        <v>12</v>
      </c>
      <c r="B91" s="2">
        <v>11</v>
      </c>
      <c r="C91" s="2">
        <v>9</v>
      </c>
      <c r="D91" s="2">
        <v>12</v>
      </c>
      <c r="E91" s="8">
        <v>11</v>
      </c>
      <c r="F91" s="9">
        <v>10</v>
      </c>
      <c r="G91" s="9">
        <v>8</v>
      </c>
      <c r="H91" s="9">
        <v>11</v>
      </c>
      <c r="I91" s="9">
        <v>12</v>
      </c>
      <c r="J91" s="9"/>
      <c r="K91" s="10">
        <f t="shared" si="10"/>
        <v>11</v>
      </c>
      <c r="L91" s="10">
        <f t="shared" si="11"/>
        <v>4</v>
      </c>
    </row>
    <row r="92" spans="1:12">
      <c r="A92" s="1">
        <v>14</v>
      </c>
      <c r="B92" s="2">
        <v>9</v>
      </c>
      <c r="C92" s="2">
        <v>9</v>
      </c>
      <c r="D92" s="2">
        <v>10</v>
      </c>
      <c r="E92" s="8">
        <v>8</v>
      </c>
      <c r="F92" s="9">
        <v>9</v>
      </c>
      <c r="G92" s="9">
        <v>9</v>
      </c>
      <c r="H92" s="9">
        <v>9</v>
      </c>
      <c r="I92" s="9">
        <v>11</v>
      </c>
      <c r="J92" s="9"/>
      <c r="K92" s="10">
        <f t="shared" si="10"/>
        <v>9</v>
      </c>
      <c r="L92" s="10">
        <f t="shared" si="11"/>
        <v>3</v>
      </c>
    </row>
    <row r="93" spans="1:12">
      <c r="A93" s="1">
        <v>16</v>
      </c>
      <c r="B93" s="2">
        <v>9</v>
      </c>
      <c r="C93" s="2">
        <v>9</v>
      </c>
      <c r="D93" s="2">
        <v>10</v>
      </c>
      <c r="E93" s="8">
        <v>9</v>
      </c>
      <c r="F93" s="9">
        <v>9</v>
      </c>
      <c r="G93" s="9">
        <v>9</v>
      </c>
      <c r="H93" s="9">
        <v>10</v>
      </c>
      <c r="I93" s="9">
        <v>11</v>
      </c>
      <c r="J93" s="9"/>
      <c r="K93" s="10">
        <f t="shared" si="10"/>
        <v>9</v>
      </c>
      <c r="L93" s="10">
        <f t="shared" si="11"/>
        <v>2</v>
      </c>
    </row>
    <row r="94" spans="1:12">
      <c r="A94" s="1">
        <v>18</v>
      </c>
      <c r="B94" s="2"/>
      <c r="C94" s="2"/>
      <c r="D94" s="2"/>
      <c r="E94" s="8"/>
      <c r="F94" s="9"/>
      <c r="G94" s="9"/>
      <c r="H94" s="9"/>
      <c r="I94" s="9"/>
      <c r="J94" s="9"/>
      <c r="K94" s="10" t="e">
        <f t="shared" si="10"/>
        <v>#NUM!</v>
      </c>
      <c r="L94" s="10">
        <f t="shared" si="11"/>
        <v>0</v>
      </c>
    </row>
    <row r="95" spans="1:12">
      <c r="A95" s="1">
        <v>20</v>
      </c>
      <c r="B95" s="2"/>
      <c r="C95" s="2"/>
      <c r="D95" s="2"/>
      <c r="E95" s="8"/>
      <c r="F95" s="9"/>
      <c r="G95" s="9"/>
      <c r="H95" s="9"/>
      <c r="I95" s="9"/>
      <c r="J95" s="9"/>
      <c r="K95" s="10" t="e">
        <f t="shared" si="10"/>
        <v>#NUM!</v>
      </c>
      <c r="L95" s="10">
        <f t="shared" si="11"/>
        <v>0</v>
      </c>
    </row>
    <row r="96" spans="1:12">
      <c r="A96" s="1">
        <v>22</v>
      </c>
      <c r="B96" s="8"/>
      <c r="C96" s="2"/>
      <c r="D96" s="8"/>
      <c r="E96" s="8"/>
      <c r="F96" s="9"/>
      <c r="G96" s="9"/>
      <c r="H96" s="9"/>
      <c r="I96" s="9"/>
      <c r="J96" s="9"/>
      <c r="K96" s="10" t="e">
        <f t="shared" si="10"/>
        <v>#NUM!</v>
      </c>
      <c r="L96" s="10">
        <f t="shared" si="11"/>
        <v>0</v>
      </c>
    </row>
    <row r="97" spans="1:12">
      <c r="A97" s="1">
        <v>24</v>
      </c>
      <c r="B97" s="8"/>
      <c r="C97" s="2"/>
      <c r="D97" s="8"/>
      <c r="E97" s="8"/>
      <c r="F97" s="9"/>
      <c r="G97" s="9"/>
      <c r="H97" s="9"/>
      <c r="I97" s="9"/>
      <c r="J97" s="9"/>
      <c r="K97" s="10" t="e">
        <f t="shared" si="10"/>
        <v>#NUM!</v>
      </c>
      <c r="L97" s="10">
        <f t="shared" si="11"/>
        <v>0</v>
      </c>
    </row>
    <row r="98" spans="1:12">
      <c r="A98" s="1">
        <v>26</v>
      </c>
      <c r="B98" s="8"/>
      <c r="C98" s="8"/>
      <c r="D98" s="8"/>
      <c r="E98" s="8"/>
      <c r="F98" s="9"/>
      <c r="G98" s="9"/>
      <c r="H98" s="9"/>
      <c r="I98" s="9"/>
      <c r="J98" s="9"/>
      <c r="K98" s="10" t="e">
        <f t="shared" si="10"/>
        <v>#NUM!</v>
      </c>
      <c r="L98" s="10">
        <f t="shared" si="11"/>
        <v>0</v>
      </c>
    </row>
    <row r="99" spans="1:12">
      <c r="A99" s="1">
        <v>28</v>
      </c>
      <c r="B99" s="8"/>
      <c r="C99" s="8"/>
      <c r="D99" s="8"/>
      <c r="E99" s="9"/>
      <c r="F99" s="9"/>
      <c r="G99" s="9"/>
      <c r="H99" s="9"/>
      <c r="I99" s="9"/>
      <c r="J99" s="9"/>
      <c r="K99" s="10" t="e">
        <f t="shared" si="10"/>
        <v>#NUM!</v>
      </c>
      <c r="L99" s="10">
        <f t="shared" si="11"/>
        <v>0</v>
      </c>
    </row>
    <row r="100" spans="1:12">
      <c r="A100" s="1">
        <v>30</v>
      </c>
      <c r="B100" s="8"/>
      <c r="C100" s="8"/>
      <c r="D100" s="8"/>
      <c r="E100" s="9"/>
      <c r="F100" s="9"/>
      <c r="G100" s="9"/>
      <c r="H100" s="9"/>
      <c r="I100" s="9"/>
      <c r="J100" s="9"/>
      <c r="K100" s="10" t="e">
        <f t="shared" si="10"/>
        <v>#NUM!</v>
      </c>
      <c r="L100" s="10">
        <f t="shared" si="11"/>
        <v>0</v>
      </c>
    </row>
  </sheetData>
  <mergeCells count="5">
    <mergeCell ref="B1:L1"/>
    <mergeCell ref="B22:L22"/>
    <mergeCell ref="B43:L43"/>
    <mergeCell ref="B63:L63"/>
    <mergeCell ref="B83:L83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zoomScale="85" zoomScaleNormal="85" workbookViewId="0">
      <selection activeCell="H36" sqref="H36"/>
    </sheetView>
  </sheetViews>
  <sheetFormatPr defaultColWidth="8.875" defaultRowHeight="14.25"/>
  <cols>
    <col min="1" max="24" width="10.625" customWidth="1"/>
  </cols>
  <sheetData>
    <row r="1" spans="1:12">
      <c r="A1" s="1"/>
      <c r="B1" s="60" t="s">
        <v>9</v>
      </c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>
      <c r="A2" s="1" t="s">
        <v>1</v>
      </c>
      <c r="B2" s="1" t="s">
        <v>5</v>
      </c>
      <c r="C2" s="1" t="s">
        <v>6</v>
      </c>
      <c r="D2" s="1" t="s">
        <v>7</v>
      </c>
      <c r="E2" s="1" t="s">
        <v>0</v>
      </c>
      <c r="F2" s="1" t="s">
        <v>14</v>
      </c>
      <c r="G2" s="1" t="s">
        <v>15</v>
      </c>
      <c r="H2" s="1" t="s">
        <v>18</v>
      </c>
      <c r="I2" s="1" t="s">
        <v>19</v>
      </c>
      <c r="J2" s="1" t="s">
        <v>20</v>
      </c>
      <c r="K2" s="1" t="s">
        <v>16</v>
      </c>
      <c r="L2" s="1" t="s">
        <v>3</v>
      </c>
    </row>
    <row r="3" spans="1:12">
      <c r="A3" s="1">
        <v>0</v>
      </c>
      <c r="B3" s="5">
        <v>3.65</v>
      </c>
      <c r="C3" s="5">
        <v>3.42</v>
      </c>
      <c r="D3" s="5">
        <v>4</v>
      </c>
      <c r="E3" s="7">
        <v>3.4584000000000001</v>
      </c>
      <c r="F3" s="7">
        <v>3.67</v>
      </c>
      <c r="G3" s="7">
        <v>3.92</v>
      </c>
      <c r="H3" s="7">
        <v>3.89</v>
      </c>
      <c r="I3" s="7">
        <v>3.37</v>
      </c>
      <c r="J3" s="7">
        <v>2.81</v>
      </c>
      <c r="K3" s="3">
        <f>AVERAGE(B3:J3)</f>
        <v>3.5764888888888891</v>
      </c>
      <c r="L3" s="4">
        <f>(MAX(B3:J3)-MIN(B3:J3))/K3</f>
        <v>0.33272856059947059</v>
      </c>
    </row>
    <row r="4" spans="1:12">
      <c r="A4" s="1">
        <v>2</v>
      </c>
      <c r="B4" s="5">
        <v>5.05</v>
      </c>
      <c r="C4" s="5">
        <v>4.84</v>
      </c>
      <c r="D4" s="5">
        <v>5.8</v>
      </c>
      <c r="E4" s="7">
        <v>4.9798</v>
      </c>
      <c r="F4" s="7">
        <v>5.17</v>
      </c>
      <c r="G4" s="7">
        <v>5.63</v>
      </c>
      <c r="H4" s="7">
        <v>5.33</v>
      </c>
      <c r="I4" s="7">
        <v>5.25</v>
      </c>
      <c r="J4" s="7">
        <v>4.3949999999999996</v>
      </c>
      <c r="K4" s="3">
        <f t="shared" ref="K4:K18" si="0">AVERAGE(B4:J4)</f>
        <v>5.1605333333333334</v>
      </c>
      <c r="L4" s="4">
        <f t="shared" ref="L4:L18" si="1">(MAX(B4:J4)-MIN(B4:J4))/K4</f>
        <v>0.27225868127325348</v>
      </c>
    </row>
    <row r="5" spans="1:12">
      <c r="A5" s="1">
        <v>4</v>
      </c>
      <c r="B5" s="5">
        <v>6.72</v>
      </c>
      <c r="C5" s="5">
        <v>6.6</v>
      </c>
      <c r="D5" s="5">
        <v>7.6</v>
      </c>
      <c r="E5" s="7">
        <v>6.6492000000000004</v>
      </c>
      <c r="F5" s="7">
        <v>7.16</v>
      </c>
      <c r="G5" s="7">
        <v>7.47</v>
      </c>
      <c r="H5" s="7">
        <v>7.02</v>
      </c>
      <c r="I5" s="7">
        <v>6.99</v>
      </c>
      <c r="J5" s="7">
        <v>6.0659999999999998</v>
      </c>
      <c r="K5" s="3">
        <f t="shared" si="0"/>
        <v>6.9194666666666675</v>
      </c>
      <c r="L5" s="4">
        <f t="shared" si="1"/>
        <v>0.22169338677354705</v>
      </c>
    </row>
    <row r="6" spans="1:12">
      <c r="A6" s="1">
        <v>6</v>
      </c>
      <c r="B6" s="5">
        <v>8.6</v>
      </c>
      <c r="C6" s="5">
        <v>8.57</v>
      </c>
      <c r="D6" s="5">
        <v>9.6</v>
      </c>
      <c r="E6" s="7">
        <v>8.3048000000000002</v>
      </c>
      <c r="F6" s="7">
        <v>9.5500000000000007</v>
      </c>
      <c r="G6" s="7">
        <v>9.34</v>
      </c>
      <c r="H6" s="7">
        <v>8.7799999999999994</v>
      </c>
      <c r="I6" s="7">
        <v>9.2100000000000009</v>
      </c>
      <c r="J6" s="7">
        <v>7.7569999999999997</v>
      </c>
      <c r="K6" s="3">
        <f t="shared" si="0"/>
        <v>8.8568666666666687</v>
      </c>
      <c r="L6" s="4">
        <f t="shared" si="1"/>
        <v>0.20808713389987424</v>
      </c>
    </row>
    <row r="7" spans="1:12">
      <c r="A7" s="1">
        <v>8</v>
      </c>
      <c r="B7" s="5">
        <v>10.64</v>
      </c>
      <c r="C7" s="5">
        <v>10.7</v>
      </c>
      <c r="D7" s="5">
        <v>11.7</v>
      </c>
      <c r="E7" s="7">
        <v>10.0144</v>
      </c>
      <c r="F7" s="7">
        <v>11.8</v>
      </c>
      <c r="G7" s="7">
        <v>11.08</v>
      </c>
      <c r="H7" s="7">
        <v>10.63</v>
      </c>
      <c r="I7" s="7">
        <v>10.53</v>
      </c>
      <c r="J7" s="7">
        <v>9.3439999999999994</v>
      </c>
      <c r="K7" s="3">
        <f t="shared" si="0"/>
        <v>10.715377777777777</v>
      </c>
      <c r="L7" s="4">
        <f t="shared" si="1"/>
        <v>0.22920330490758883</v>
      </c>
    </row>
    <row r="8" spans="1:12">
      <c r="A8" s="1">
        <v>10</v>
      </c>
      <c r="B8" s="5">
        <v>12.73</v>
      </c>
      <c r="C8" s="5">
        <v>13.15</v>
      </c>
      <c r="D8" s="5">
        <v>14</v>
      </c>
      <c r="E8" s="7">
        <v>11.9869</v>
      </c>
      <c r="F8" s="7">
        <v>14.61</v>
      </c>
      <c r="G8" s="7">
        <v>13.13</v>
      </c>
      <c r="H8" s="7">
        <v>12.56</v>
      </c>
      <c r="I8" s="7">
        <v>12.66</v>
      </c>
      <c r="J8" s="7">
        <v>11.438000000000001</v>
      </c>
      <c r="K8" s="3">
        <f t="shared" si="0"/>
        <v>12.918322222222223</v>
      </c>
      <c r="L8" s="4">
        <f t="shared" si="1"/>
        <v>0.24554272183608283</v>
      </c>
    </row>
    <row r="9" spans="1:12">
      <c r="A9" s="1">
        <v>12</v>
      </c>
      <c r="B9" s="5">
        <v>15.11</v>
      </c>
      <c r="C9" s="5">
        <v>15.79</v>
      </c>
      <c r="D9" s="5">
        <v>16.7</v>
      </c>
      <c r="E9" s="7">
        <v>14.054399999999999</v>
      </c>
      <c r="F9" s="7">
        <v>17.71</v>
      </c>
      <c r="G9" s="7">
        <v>16.09</v>
      </c>
      <c r="H9" s="7">
        <v>14.58</v>
      </c>
      <c r="I9" s="7">
        <v>14.66</v>
      </c>
      <c r="J9" s="7">
        <v>13.866</v>
      </c>
      <c r="K9" s="3">
        <f t="shared" si="0"/>
        <v>15.395599999999998</v>
      </c>
      <c r="L9" s="4">
        <f t="shared" si="1"/>
        <v>0.24968172724674592</v>
      </c>
    </row>
    <row r="10" spans="1:12">
      <c r="A10" s="1">
        <v>14</v>
      </c>
      <c r="B10" s="5">
        <v>17.86</v>
      </c>
      <c r="C10" s="5">
        <v>18.46</v>
      </c>
      <c r="D10" s="5">
        <v>19.5</v>
      </c>
      <c r="E10" s="7">
        <v>15.991099999999999</v>
      </c>
      <c r="F10" s="7">
        <v>20.68</v>
      </c>
      <c r="G10" s="7">
        <v>19.329999999999998</v>
      </c>
      <c r="H10" s="7">
        <v>16.29</v>
      </c>
      <c r="I10" s="7">
        <v>16.91</v>
      </c>
      <c r="J10" s="7">
        <v>16.273</v>
      </c>
      <c r="K10" s="3">
        <f t="shared" si="0"/>
        <v>17.921566666666664</v>
      </c>
      <c r="L10" s="4">
        <f t="shared" si="1"/>
        <v>0.26163449252018522</v>
      </c>
    </row>
    <row r="11" spans="1:12">
      <c r="A11" s="1">
        <v>16</v>
      </c>
      <c r="B11" s="5">
        <v>20.62</v>
      </c>
      <c r="C11" s="5">
        <v>21.27</v>
      </c>
      <c r="D11" s="5">
        <v>22.7</v>
      </c>
      <c r="E11" s="7">
        <v>18.171299999999999</v>
      </c>
      <c r="F11" s="7">
        <v>23.13</v>
      </c>
      <c r="G11" s="7">
        <v>22.28</v>
      </c>
      <c r="H11" s="7">
        <v>19.34</v>
      </c>
      <c r="I11" s="7">
        <v>19.52</v>
      </c>
      <c r="J11" s="7">
        <v>19.492999999999999</v>
      </c>
      <c r="K11" s="3">
        <f t="shared" si="0"/>
        <v>20.724922222222222</v>
      </c>
      <c r="L11" s="4">
        <f t="shared" si="1"/>
        <v>0.23926265907444769</v>
      </c>
    </row>
    <row r="12" spans="1:12">
      <c r="A12" s="1">
        <v>18</v>
      </c>
      <c r="B12" s="5">
        <v>23.56</v>
      </c>
      <c r="C12" s="5">
        <v>23.92</v>
      </c>
      <c r="D12" s="5">
        <v>25.7</v>
      </c>
      <c r="E12" s="7">
        <v>20.8187</v>
      </c>
      <c r="F12" s="7">
        <v>25.83</v>
      </c>
      <c r="G12" s="7">
        <v>25.13</v>
      </c>
      <c r="H12" s="7">
        <v>22.51</v>
      </c>
      <c r="I12" s="7">
        <v>22.57</v>
      </c>
      <c r="J12" s="7">
        <v>23.471</v>
      </c>
      <c r="K12" s="3">
        <f t="shared" si="0"/>
        <v>23.723300000000002</v>
      </c>
      <c r="L12" s="4">
        <f t="shared" si="1"/>
        <v>0.21123958302597018</v>
      </c>
    </row>
    <row r="13" spans="1:12">
      <c r="A13" s="1">
        <v>20</v>
      </c>
      <c r="B13" s="5">
        <v>26.03</v>
      </c>
      <c r="C13" s="5">
        <v>26.39</v>
      </c>
      <c r="D13" s="5">
        <v>28.1</v>
      </c>
      <c r="E13" s="7">
        <v>23.877600000000001</v>
      </c>
      <c r="F13" s="7">
        <v>28.13</v>
      </c>
      <c r="G13" s="7">
        <v>28.75</v>
      </c>
      <c r="H13" s="7">
        <v>25.69</v>
      </c>
      <c r="I13" s="7">
        <v>25.75</v>
      </c>
      <c r="J13" s="7">
        <v>26.076000000000001</v>
      </c>
      <c r="K13" s="3">
        <f t="shared" si="0"/>
        <v>26.532622222222223</v>
      </c>
      <c r="L13" s="4">
        <f t="shared" si="1"/>
        <v>0.18363808745293003</v>
      </c>
    </row>
    <row r="14" spans="1:12">
      <c r="A14" s="1">
        <v>22</v>
      </c>
      <c r="B14" s="7"/>
      <c r="C14" s="5"/>
      <c r="D14" s="7"/>
      <c r="E14" s="5"/>
      <c r="F14" s="7"/>
      <c r="G14" s="7"/>
      <c r="H14" s="7"/>
      <c r="I14" s="7"/>
      <c r="J14" s="7"/>
      <c r="K14" s="3" t="e">
        <f t="shared" si="0"/>
        <v>#DIV/0!</v>
      </c>
      <c r="L14" s="4" t="e">
        <f t="shared" si="1"/>
        <v>#DIV/0!</v>
      </c>
    </row>
    <row r="15" spans="1:12">
      <c r="A15" s="1">
        <v>24</v>
      </c>
      <c r="B15" s="7"/>
      <c r="C15" s="5"/>
      <c r="D15" s="7"/>
      <c r="E15" s="5"/>
      <c r="F15" s="7"/>
      <c r="G15" s="7"/>
      <c r="H15" s="7"/>
      <c r="I15" s="7"/>
      <c r="J15" s="7"/>
      <c r="K15" s="3" t="e">
        <f t="shared" si="0"/>
        <v>#DIV/0!</v>
      </c>
      <c r="L15" s="4" t="e">
        <f t="shared" si="1"/>
        <v>#DIV/0!</v>
      </c>
    </row>
    <row r="16" spans="1:12">
      <c r="A16" s="1">
        <v>26</v>
      </c>
      <c r="B16" s="7"/>
      <c r="C16" s="7"/>
      <c r="D16" s="7"/>
      <c r="E16" s="7"/>
      <c r="F16" s="7"/>
      <c r="G16" s="7"/>
      <c r="H16" s="7"/>
      <c r="I16" s="7"/>
      <c r="J16" s="7"/>
      <c r="K16" s="3" t="e">
        <f t="shared" si="0"/>
        <v>#DIV/0!</v>
      </c>
      <c r="L16" s="4" t="e">
        <f t="shared" si="1"/>
        <v>#DIV/0!</v>
      </c>
    </row>
    <row r="17" spans="1:12">
      <c r="A17" s="1">
        <v>28</v>
      </c>
      <c r="B17" s="7"/>
      <c r="C17" s="7"/>
      <c r="D17" s="7"/>
      <c r="E17" s="7"/>
      <c r="F17" s="7"/>
      <c r="G17" s="7"/>
      <c r="H17" s="7"/>
      <c r="I17" s="7"/>
      <c r="J17" s="7"/>
      <c r="K17" s="3" t="e">
        <f t="shared" si="0"/>
        <v>#DIV/0!</v>
      </c>
      <c r="L17" s="4" t="e">
        <f t="shared" si="1"/>
        <v>#DIV/0!</v>
      </c>
    </row>
    <row r="18" spans="1:12">
      <c r="A18" s="1">
        <v>30</v>
      </c>
      <c r="B18" s="7"/>
      <c r="C18" s="7"/>
      <c r="D18" s="7"/>
      <c r="E18" s="7"/>
      <c r="F18" s="7"/>
      <c r="G18" s="7"/>
      <c r="H18" s="7"/>
      <c r="I18" s="7"/>
      <c r="J18" s="7"/>
      <c r="K18" s="3" t="e">
        <f t="shared" si="0"/>
        <v>#DIV/0!</v>
      </c>
      <c r="L18" s="4" t="e">
        <f t="shared" si="1"/>
        <v>#DIV/0!</v>
      </c>
    </row>
    <row r="20" spans="1:12">
      <c r="A20" t="s">
        <v>4</v>
      </c>
      <c r="C20">
        <v>64.540000000000006</v>
      </c>
    </row>
    <row r="22" spans="1:12">
      <c r="A22" s="1"/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7"/>
      <c r="L22" s="58"/>
    </row>
    <row r="23" spans="1:12">
      <c r="A23" s="1" t="s">
        <v>8</v>
      </c>
      <c r="B23" s="1" t="s">
        <v>5</v>
      </c>
      <c r="C23" s="1" t="s">
        <v>6</v>
      </c>
      <c r="D23" s="1" t="s">
        <v>7</v>
      </c>
      <c r="E23" s="1" t="s">
        <v>0</v>
      </c>
      <c r="F23" s="1" t="s">
        <v>14</v>
      </c>
      <c r="G23" s="1" t="s">
        <v>15</v>
      </c>
      <c r="H23" s="1" t="s">
        <v>18</v>
      </c>
      <c r="I23" s="1" t="s">
        <v>19</v>
      </c>
      <c r="J23" s="1" t="s">
        <v>20</v>
      </c>
      <c r="K23" s="1" t="s">
        <v>16</v>
      </c>
      <c r="L23" s="1" t="s">
        <v>3</v>
      </c>
    </row>
    <row r="24" spans="1:12">
      <c r="A24" s="11">
        <v>0.1</v>
      </c>
      <c r="B24" s="3">
        <f t="shared" ref="B24:J34" ca="1" si="2">IFERROR(FORECAST($C$20*$A24, OFFSET($A$2,MATCH($C$20*$A24,B$3:B$18,1),0,2,1),OFFSET(B$2,MATCH($C$20*$A24,B$3:B$18,1),0,2,1)),"")</f>
        <v>3.6814371257485039</v>
      </c>
      <c r="C24" s="3">
        <f t="shared" ca="1" si="2"/>
        <v>3.8340909090909108</v>
      </c>
      <c r="D24" s="3">
        <f t="shared" ca="1" si="2"/>
        <v>2.7266666666666683</v>
      </c>
      <c r="E24" s="3">
        <f t="shared" ca="1" si="2"/>
        <v>3.7661435246196238</v>
      </c>
      <c r="F24" s="3">
        <f t="shared" ca="1" si="2"/>
        <v>3.2904522613065339</v>
      </c>
      <c r="G24" s="3">
        <f t="shared" ca="1" si="2"/>
        <v>2.8956521739130441</v>
      </c>
      <c r="H24" s="3">
        <f t="shared" ca="1" si="2"/>
        <v>3.3301775147929007</v>
      </c>
      <c r="I24" s="3">
        <f t="shared" ca="1" si="2"/>
        <v>3.3839080459770123</v>
      </c>
      <c r="J24" s="3">
        <f t="shared" ca="1" si="2"/>
        <v>4.4589000591366066</v>
      </c>
      <c r="K24" s="3">
        <f ca="1">AVERAGE(B24:J24)</f>
        <v>3.4852698090279781</v>
      </c>
      <c r="L24" s="12">
        <f ca="1">MAX(B24:J24)-MIN(B24:J24)</f>
        <v>1.7322333924699382</v>
      </c>
    </row>
    <row r="25" spans="1:12">
      <c r="A25" s="11">
        <v>0.15</v>
      </c>
      <c r="B25" s="3">
        <f t="shared" ca="1" si="2"/>
        <v>7.0598039215686281</v>
      </c>
      <c r="C25" s="3">
        <f t="shared" ca="1" si="2"/>
        <v>7.0431924882629122</v>
      </c>
      <c r="D25" s="3">
        <f t="shared" ca="1" si="2"/>
        <v>6.0771428571428583</v>
      </c>
      <c r="E25" s="3">
        <f t="shared" ca="1" si="2"/>
        <v>7.6099672437997192</v>
      </c>
      <c r="F25" s="3">
        <f t="shared" ca="1" si="2"/>
        <v>6.1164444444444452</v>
      </c>
      <c r="G25" s="3">
        <f t="shared" ca="1" si="2"/>
        <v>6.3919540229885055</v>
      </c>
      <c r="H25" s="3">
        <f t="shared" ca="1" si="2"/>
        <v>6.9740540540540543</v>
      </c>
      <c r="I25" s="3">
        <f t="shared" ca="1" si="2"/>
        <v>6.7136363636363647</v>
      </c>
      <c r="J25" s="3">
        <f t="shared" ca="1" si="2"/>
        <v>8.3218720152817571</v>
      </c>
      <c r="K25" s="3">
        <f t="shared" ref="K25:K40" ca="1" si="3">AVERAGE(B25:J25)</f>
        <v>6.9231186012421393</v>
      </c>
      <c r="L25" s="12">
        <f t="shared" ref="L25:L39" ca="1" si="4">MAX(B25:J25)-MIN(B25:J25)</f>
        <v>2.2447291581388988</v>
      </c>
    </row>
    <row r="26" spans="1:12">
      <c r="A26" s="11">
        <v>0.2</v>
      </c>
      <c r="B26" s="3">
        <f t="shared" ca="1" si="2"/>
        <v>10.149579831932774</v>
      </c>
      <c r="C26" s="3">
        <f t="shared" ca="1" si="2"/>
        <v>9.802448979591837</v>
      </c>
      <c r="D26" s="3">
        <f t="shared" ca="1" si="2"/>
        <v>9.050434782608697</v>
      </c>
      <c r="E26" s="3">
        <f t="shared" ca="1" si="2"/>
        <v>10.891027811366385</v>
      </c>
      <c r="F26" s="3">
        <f t="shared" ca="1" si="2"/>
        <v>8.7886120996441282</v>
      </c>
      <c r="G26" s="3">
        <f t="shared" ca="1" si="2"/>
        <v>9.7834146341463413</v>
      </c>
      <c r="H26" s="3">
        <f t="shared" ca="1" si="2"/>
        <v>10.344554455445545</v>
      </c>
      <c r="I26" s="3">
        <f t="shared" ca="1" si="2"/>
        <v>10.248000000000001</v>
      </c>
      <c r="J26" s="3">
        <f t="shared" ca="1" si="2"/>
        <v>11.210873146622735</v>
      </c>
      <c r="K26" s="3">
        <f t="shared" ca="1" si="3"/>
        <v>10.029882860150938</v>
      </c>
      <c r="L26" s="12">
        <f t="shared" ca="1" si="4"/>
        <v>2.4222610469786066</v>
      </c>
    </row>
    <row r="27" spans="1:12">
      <c r="A27" s="11">
        <v>0.25</v>
      </c>
      <c r="B27" s="3">
        <f t="shared" ca="1" si="2"/>
        <v>12.745454545454548</v>
      </c>
      <c r="C27" s="3">
        <f t="shared" ca="1" si="2"/>
        <v>12.258426966292136</v>
      </c>
      <c r="D27" s="3">
        <f t="shared" ca="1" si="2"/>
        <v>11.581481481481484</v>
      </c>
      <c r="E27" s="3">
        <f t="shared" ca="1" si="2"/>
        <v>14.132006237959823</v>
      </c>
      <c r="F27" s="3">
        <f t="shared" ca="1" si="2"/>
        <v>10.983870967741936</v>
      </c>
      <c r="G27" s="3">
        <f t="shared" ca="1" si="2"/>
        <v>12.027777777777777</v>
      </c>
      <c r="H27" s="3">
        <f t="shared" ca="1" si="2"/>
        <v>13.8187134502924</v>
      </c>
      <c r="I27" s="3">
        <f t="shared" ca="1" si="2"/>
        <v>13.311111111111112</v>
      </c>
      <c r="J27" s="3">
        <f t="shared" ca="1" si="2"/>
        <v>13.88533444121313</v>
      </c>
      <c r="K27" s="3">
        <f t="shared" ca="1" si="3"/>
        <v>12.749352997702704</v>
      </c>
      <c r="L27" s="16">
        <f t="shared" ca="1" si="4"/>
        <v>3.1481352702178871</v>
      </c>
    </row>
    <row r="28" spans="1:12">
      <c r="A28" s="11">
        <v>0.3</v>
      </c>
      <c r="B28" s="3">
        <f t="shared" ca="1" si="2"/>
        <v>15.08840579710145</v>
      </c>
      <c r="C28" s="3">
        <f t="shared" ca="1" si="2"/>
        <v>14.641992882562278</v>
      </c>
      <c r="D28" s="3">
        <f t="shared" ca="1" si="2"/>
        <v>13.901428571428573</v>
      </c>
      <c r="E28" s="3">
        <f t="shared" ca="1" si="2"/>
        <v>16.899524061343207</v>
      </c>
      <c r="F28" s="3">
        <f t="shared" ca="1" si="2"/>
        <v>13.112457912457915</v>
      </c>
      <c r="G28" s="3">
        <f t="shared" ca="1" si="2"/>
        <v>14.02169491525424</v>
      </c>
      <c r="H28" s="3">
        <f t="shared" ca="1" si="2"/>
        <v>16.013880126182968</v>
      </c>
      <c r="I28" s="3">
        <f t="shared" ca="1" si="2"/>
        <v>15.878927203065137</v>
      </c>
      <c r="J28" s="3">
        <f t="shared" ca="1" si="2"/>
        <v>15.918633540372674</v>
      </c>
      <c r="K28" s="3">
        <f t="shared" ca="1" si="3"/>
        <v>15.052993889974273</v>
      </c>
      <c r="L28" s="16">
        <f t="shared" ca="1" si="4"/>
        <v>3.7870661488852928</v>
      </c>
    </row>
    <row r="29" spans="1:12">
      <c r="A29" s="11">
        <v>0.35</v>
      </c>
      <c r="B29" s="3">
        <f t="shared" ca="1" si="2"/>
        <v>17.339455782312925</v>
      </c>
      <c r="C29" s="3">
        <f t="shared" ca="1" si="2"/>
        <v>16.99547169811321</v>
      </c>
      <c r="D29" s="3">
        <f t="shared" ca="1" si="2"/>
        <v>15.930625000000001</v>
      </c>
      <c r="E29" s="3">
        <f t="shared" ca="1" si="2"/>
        <v>19.157474909281113</v>
      </c>
      <c r="F29" s="3">
        <f t="shared" ca="1" si="2"/>
        <v>15.558367346938777</v>
      </c>
      <c r="G29" s="3">
        <f t="shared" ca="1" si="2"/>
        <v>16.216842105263161</v>
      </c>
      <c r="H29" s="3">
        <f t="shared" ca="1" si="2"/>
        <v>18.049685534591195</v>
      </c>
      <c r="I29" s="3">
        <f t="shared" ca="1" si="2"/>
        <v>18.011949685534592</v>
      </c>
      <c r="J29" s="3">
        <f t="shared" ca="1" si="2"/>
        <v>17.556561085972852</v>
      </c>
      <c r="K29" s="3">
        <f t="shared" ca="1" si="3"/>
        <v>17.201825905334204</v>
      </c>
      <c r="L29" s="16">
        <f t="shared" ca="1" si="4"/>
        <v>3.5991075623423363</v>
      </c>
    </row>
    <row r="30" spans="1:12">
      <c r="A30" s="11">
        <v>0.4</v>
      </c>
      <c r="B30" s="3">
        <f t="shared" ref="B30:B40" ca="1" si="5">IFERROR(FORECAST($C$20*A30, OFFSET($A$2,MATCH($C$20*A30,B$3:B$18,1),0,2,1),OFFSET(B$2,MATCH($C$20*A30,B$3:B$18,1),0,2,1)),"")</f>
        <v>19.826720647773278</v>
      </c>
      <c r="C30" s="3">
        <f t="shared" ref="C30:I40" ca="1" si="6">IFERROR(FORECAST($C$20*$A30, OFFSET($A$2,MATCH($C$20*$A30,C$3:C$18,1),0,2,1),OFFSET(C$2,MATCH($C$20*$A30,C$3:C$18,1),0,2,1)),"")</f>
        <v>19.53522267206478</v>
      </c>
      <c r="D30" s="3">
        <f t="shared" ca="1" si="6"/>
        <v>18.096666666666671</v>
      </c>
      <c r="E30" s="3" t="str">
        <f t="shared" ca="1" si="6"/>
        <v/>
      </c>
      <c r="F30" s="3">
        <f t="shared" ca="1" si="6"/>
        <v>17.989629629629636</v>
      </c>
      <c r="G30" s="3">
        <f t="shared" ca="1" si="6"/>
        <v>18.379005524861881</v>
      </c>
      <c r="H30" s="3" t="str">
        <f t="shared" ca="1" si="2"/>
        <v/>
      </c>
      <c r="I30" s="3" t="str">
        <f t="shared" ca="1" si="2"/>
        <v/>
      </c>
      <c r="J30" s="3">
        <f t="shared" ca="1" si="2"/>
        <v>19.800383877159312</v>
      </c>
      <c r="K30" s="3">
        <f t="shared" ca="1" si="3"/>
        <v>18.937938169692597</v>
      </c>
      <c r="L30" s="16">
        <f t="shared" ca="1" si="4"/>
        <v>1.8370910181436422</v>
      </c>
    </row>
    <row r="31" spans="1:12">
      <c r="A31" s="11">
        <v>0.45</v>
      </c>
      <c r="B31" s="3" t="str">
        <f t="shared" ca="1" si="5"/>
        <v/>
      </c>
      <c r="C31" s="3" t="str">
        <f t="shared" ca="1" si="6"/>
        <v/>
      </c>
      <c r="D31" s="3" t="str">
        <f t="shared" ca="1" si="6"/>
        <v/>
      </c>
      <c r="E31" s="3" t="str">
        <f t="shared" ca="1" si="6"/>
        <v/>
      </c>
      <c r="F31" s="3" t="str">
        <f t="shared" ca="1" si="6"/>
        <v/>
      </c>
      <c r="G31" s="3" t="str">
        <f t="shared" ca="1" si="2"/>
        <v/>
      </c>
      <c r="H31" s="3" t="str">
        <f t="shared" ca="1" si="2"/>
        <v/>
      </c>
      <c r="I31" s="3" t="str">
        <f t="shared" ca="1" si="2"/>
        <v/>
      </c>
      <c r="J31" s="3"/>
      <c r="K31" s="3" t="e">
        <f t="shared" ca="1" si="3"/>
        <v>#DIV/0!</v>
      </c>
      <c r="L31" s="12">
        <f t="shared" ca="1" si="4"/>
        <v>0</v>
      </c>
    </row>
    <row r="32" spans="1:12">
      <c r="A32" s="11">
        <v>0.5</v>
      </c>
      <c r="B32" s="3" t="str">
        <f t="shared" ca="1" si="5"/>
        <v/>
      </c>
      <c r="C32" s="3" t="str">
        <f t="shared" ca="1" si="6"/>
        <v/>
      </c>
      <c r="D32" s="3" t="str">
        <f t="shared" ca="1" si="6"/>
        <v/>
      </c>
      <c r="E32" s="3" t="str">
        <f t="shared" ca="1" si="6"/>
        <v/>
      </c>
      <c r="F32" s="3" t="str">
        <f t="shared" ca="1" si="6"/>
        <v/>
      </c>
      <c r="G32" s="3" t="str">
        <f t="shared" ca="1" si="2"/>
        <v/>
      </c>
      <c r="H32" s="3" t="str">
        <f t="shared" ca="1" si="2"/>
        <v/>
      </c>
      <c r="I32" s="3" t="str">
        <f t="shared" ca="1" si="2"/>
        <v/>
      </c>
      <c r="J32" s="3"/>
      <c r="K32" s="3" t="e">
        <f t="shared" ca="1" si="3"/>
        <v>#DIV/0!</v>
      </c>
      <c r="L32" s="12">
        <f t="shared" ca="1" si="4"/>
        <v>0</v>
      </c>
    </row>
    <row r="33" spans="1:12">
      <c r="A33" s="11">
        <v>0.55000000000000004</v>
      </c>
      <c r="B33" s="3" t="str">
        <f t="shared" ca="1" si="5"/>
        <v/>
      </c>
      <c r="C33" s="3" t="str">
        <f t="shared" ca="1" si="6"/>
        <v/>
      </c>
      <c r="D33" s="3" t="str">
        <f t="shared" ca="1" si="6"/>
        <v/>
      </c>
      <c r="E33" s="3" t="str">
        <f t="shared" ca="1" si="6"/>
        <v/>
      </c>
      <c r="F33" s="3" t="str">
        <f t="shared" ca="1" si="6"/>
        <v/>
      </c>
      <c r="G33" s="3" t="str">
        <f t="shared" ca="1" si="2"/>
        <v/>
      </c>
      <c r="H33" s="3" t="str">
        <f t="shared" ca="1" si="2"/>
        <v/>
      </c>
      <c r="I33" s="3" t="str">
        <f t="shared" ca="1" si="2"/>
        <v/>
      </c>
      <c r="J33" s="3"/>
      <c r="K33" s="3" t="e">
        <f t="shared" ca="1" si="3"/>
        <v>#DIV/0!</v>
      </c>
      <c r="L33" s="12">
        <f t="shared" ca="1" si="4"/>
        <v>0</v>
      </c>
    </row>
    <row r="34" spans="1:12">
      <c r="A34" s="11">
        <v>0.6</v>
      </c>
      <c r="B34" s="3" t="str">
        <f t="shared" ca="1" si="5"/>
        <v/>
      </c>
      <c r="C34" s="3" t="str">
        <f t="shared" ca="1" si="6"/>
        <v/>
      </c>
      <c r="D34" s="3" t="str">
        <f t="shared" ca="1" si="6"/>
        <v/>
      </c>
      <c r="E34" s="3" t="str">
        <f t="shared" ca="1" si="6"/>
        <v/>
      </c>
      <c r="F34" s="3" t="str">
        <f t="shared" ca="1" si="6"/>
        <v/>
      </c>
      <c r="G34" s="3" t="str">
        <f t="shared" ca="1" si="2"/>
        <v/>
      </c>
      <c r="H34" s="3" t="str">
        <f t="shared" ca="1" si="2"/>
        <v/>
      </c>
      <c r="I34" s="3" t="str">
        <f t="shared" ca="1" si="2"/>
        <v/>
      </c>
      <c r="J34" s="3"/>
      <c r="K34" s="3" t="e">
        <f t="shared" ca="1" si="3"/>
        <v>#DIV/0!</v>
      </c>
      <c r="L34" s="12">
        <f t="shared" ca="1" si="4"/>
        <v>0</v>
      </c>
    </row>
    <row r="35" spans="1:12">
      <c r="A35" s="11">
        <v>0.65</v>
      </c>
      <c r="B35" s="3" t="str">
        <f t="shared" ca="1" si="5"/>
        <v/>
      </c>
      <c r="C35" s="3" t="str">
        <f t="shared" ca="1" si="6"/>
        <v/>
      </c>
      <c r="D35" s="3" t="str">
        <f t="shared" ca="1" si="6"/>
        <v/>
      </c>
      <c r="E35" s="3" t="str">
        <f t="shared" ca="1" si="6"/>
        <v/>
      </c>
      <c r="F35" s="3" t="str">
        <f t="shared" ca="1" si="6"/>
        <v/>
      </c>
      <c r="G35" s="3" t="str">
        <f t="shared" ca="1" si="6"/>
        <v/>
      </c>
      <c r="H35" s="3"/>
      <c r="I35" s="3" t="str">
        <f t="shared" ca="1" si="6"/>
        <v/>
      </c>
      <c r="J35" s="3"/>
      <c r="K35" s="3" t="e">
        <f t="shared" ca="1" si="3"/>
        <v>#DIV/0!</v>
      </c>
      <c r="L35" s="12">
        <f t="shared" ca="1" si="4"/>
        <v>0</v>
      </c>
    </row>
    <row r="36" spans="1:12">
      <c r="A36" s="11">
        <v>0.7</v>
      </c>
      <c r="B36" s="3" t="str">
        <f t="shared" ca="1" si="5"/>
        <v/>
      </c>
      <c r="C36" s="3" t="str">
        <f t="shared" ca="1" si="6"/>
        <v/>
      </c>
      <c r="D36" s="3" t="str">
        <f t="shared" ca="1" si="6"/>
        <v/>
      </c>
      <c r="E36" s="3" t="str">
        <f t="shared" ca="1" si="6"/>
        <v/>
      </c>
      <c r="F36" s="3" t="str">
        <f t="shared" ca="1" si="6"/>
        <v/>
      </c>
      <c r="G36" s="3" t="str">
        <f t="shared" ca="1" si="6"/>
        <v/>
      </c>
      <c r="H36" s="3"/>
      <c r="I36" s="3" t="str">
        <f t="shared" ca="1" si="6"/>
        <v/>
      </c>
      <c r="J36" s="3"/>
      <c r="K36" s="3" t="e">
        <f t="shared" ca="1" si="3"/>
        <v>#DIV/0!</v>
      </c>
      <c r="L36" s="12">
        <f t="shared" ca="1" si="4"/>
        <v>0</v>
      </c>
    </row>
    <row r="37" spans="1:12">
      <c r="A37" s="11">
        <v>0.75</v>
      </c>
      <c r="B37" s="3" t="str">
        <f t="shared" ca="1" si="5"/>
        <v/>
      </c>
      <c r="C37" s="3" t="str">
        <f t="shared" ca="1" si="6"/>
        <v/>
      </c>
      <c r="D37" s="3" t="str">
        <f t="shared" ca="1" si="6"/>
        <v/>
      </c>
      <c r="E37" s="3" t="str">
        <f t="shared" ca="1" si="6"/>
        <v/>
      </c>
      <c r="F37" s="3" t="str">
        <f t="shared" ca="1" si="6"/>
        <v/>
      </c>
      <c r="G37" s="3" t="str">
        <f t="shared" ca="1" si="6"/>
        <v/>
      </c>
      <c r="H37" s="3"/>
      <c r="I37" s="3" t="str">
        <f t="shared" ca="1" si="6"/>
        <v/>
      </c>
      <c r="J37" s="3"/>
      <c r="K37" s="3" t="e">
        <f t="shared" ca="1" si="3"/>
        <v>#DIV/0!</v>
      </c>
      <c r="L37" s="12">
        <f t="shared" ca="1" si="4"/>
        <v>0</v>
      </c>
    </row>
    <row r="38" spans="1:12">
      <c r="A38" s="11">
        <v>0.8</v>
      </c>
      <c r="B38" s="3" t="str">
        <f t="shared" ca="1" si="5"/>
        <v/>
      </c>
      <c r="C38" s="3" t="str">
        <f t="shared" ca="1" si="6"/>
        <v/>
      </c>
      <c r="D38" s="3" t="str">
        <f t="shared" ca="1" si="6"/>
        <v/>
      </c>
      <c r="E38" s="3" t="str">
        <f t="shared" ca="1" si="6"/>
        <v/>
      </c>
      <c r="F38" s="3" t="str">
        <f t="shared" ca="1" si="6"/>
        <v/>
      </c>
      <c r="G38" s="3" t="str">
        <f t="shared" ca="1" si="6"/>
        <v/>
      </c>
      <c r="H38" s="3"/>
      <c r="I38" s="3" t="str">
        <f t="shared" ca="1" si="6"/>
        <v/>
      </c>
      <c r="J38" s="3"/>
      <c r="K38" s="3" t="e">
        <f t="shared" ca="1" si="3"/>
        <v>#DIV/0!</v>
      </c>
      <c r="L38" s="12">
        <f t="shared" ca="1" si="4"/>
        <v>0</v>
      </c>
    </row>
    <row r="39" spans="1:12">
      <c r="A39" s="11">
        <v>0.85</v>
      </c>
      <c r="B39" s="3" t="str">
        <f t="shared" ca="1" si="5"/>
        <v/>
      </c>
      <c r="C39" s="3" t="str">
        <f t="shared" ca="1" si="6"/>
        <v/>
      </c>
      <c r="D39" s="3" t="str">
        <f t="shared" ca="1" si="6"/>
        <v/>
      </c>
      <c r="E39" s="3" t="str">
        <f t="shared" ca="1" si="6"/>
        <v/>
      </c>
      <c r="F39" s="3" t="str">
        <f t="shared" ca="1" si="6"/>
        <v/>
      </c>
      <c r="G39" s="3" t="str">
        <f t="shared" ca="1" si="6"/>
        <v/>
      </c>
      <c r="H39" s="3"/>
      <c r="I39" s="3" t="str">
        <f t="shared" ca="1" si="6"/>
        <v/>
      </c>
      <c r="J39" s="3"/>
      <c r="K39" s="3" t="e">
        <f t="shared" ca="1" si="3"/>
        <v>#DIV/0!</v>
      </c>
      <c r="L39" s="12">
        <f t="shared" ca="1" si="4"/>
        <v>0</v>
      </c>
    </row>
    <row r="40" spans="1:12">
      <c r="A40" s="11">
        <v>0.9</v>
      </c>
      <c r="B40" s="3" t="str">
        <f t="shared" ca="1" si="5"/>
        <v/>
      </c>
      <c r="C40" s="3" t="str">
        <f t="shared" ca="1" si="6"/>
        <v/>
      </c>
      <c r="D40" s="3" t="str">
        <f t="shared" ca="1" si="6"/>
        <v/>
      </c>
      <c r="E40" s="3" t="str">
        <f t="shared" ca="1" si="6"/>
        <v/>
      </c>
      <c r="F40" s="3" t="str">
        <f t="shared" ca="1" si="6"/>
        <v/>
      </c>
      <c r="G40" s="3" t="str">
        <f t="shared" ca="1" si="6"/>
        <v/>
      </c>
      <c r="H40" s="3"/>
      <c r="I40" s="3" t="str">
        <f t="shared" ca="1" si="6"/>
        <v/>
      </c>
      <c r="J40" s="3"/>
      <c r="K40" s="3" t="e">
        <f t="shared" ca="1" si="3"/>
        <v>#DIV/0!</v>
      </c>
      <c r="L40" s="12">
        <f t="shared" ref="L40" ca="1" si="7">MAX(B40:I40)-MIN(B40:I40)</f>
        <v>0</v>
      </c>
    </row>
    <row r="43" spans="1:12">
      <c r="A43" s="1"/>
      <c r="B43" s="56" t="s">
        <v>11</v>
      </c>
      <c r="C43" s="57"/>
      <c r="D43" s="57"/>
      <c r="E43" s="57"/>
      <c r="F43" s="57"/>
      <c r="G43" s="57"/>
      <c r="H43" s="57"/>
      <c r="I43" s="57"/>
      <c r="J43" s="57"/>
      <c r="K43" s="57"/>
      <c r="L43" s="58"/>
    </row>
    <row r="44" spans="1:12">
      <c r="A44" s="1" t="s">
        <v>1</v>
      </c>
      <c r="B44" s="1" t="s">
        <v>5</v>
      </c>
      <c r="C44" s="1" t="s">
        <v>6</v>
      </c>
      <c r="D44" s="1" t="s">
        <v>7</v>
      </c>
      <c r="E44" s="1" t="s">
        <v>0</v>
      </c>
      <c r="F44" s="1" t="s">
        <v>14</v>
      </c>
      <c r="G44" s="1" t="s">
        <v>15</v>
      </c>
      <c r="H44" s="1" t="s">
        <v>18</v>
      </c>
      <c r="I44" s="1" t="s">
        <v>19</v>
      </c>
      <c r="J44" s="1" t="s">
        <v>20</v>
      </c>
      <c r="K44" s="1" t="s">
        <v>16</v>
      </c>
      <c r="L44" s="1" t="s">
        <v>3</v>
      </c>
    </row>
    <row r="45" spans="1:12">
      <c r="A45" s="1">
        <v>0</v>
      </c>
      <c r="B45" s="5">
        <v>0.155</v>
      </c>
      <c r="C45" s="5">
        <v>0.08</v>
      </c>
      <c r="D45" s="5">
        <v>0.09</v>
      </c>
      <c r="E45" s="5">
        <v>0.11409999999999999</v>
      </c>
      <c r="F45" s="7">
        <v>7.0000000000000007E-2</v>
      </c>
      <c r="G45" s="7">
        <v>0.06</v>
      </c>
      <c r="H45" s="7">
        <v>0.11</v>
      </c>
      <c r="I45" s="7">
        <v>0.04</v>
      </c>
      <c r="J45" s="7">
        <v>7.3999999999999996E-2</v>
      </c>
      <c r="K45" s="5">
        <f>AVERAGE(B45:J45)</f>
        <v>8.8122222222222213E-2</v>
      </c>
      <c r="L45" s="6">
        <f>MAX(B45:J45)-MIN(B45:J45)</f>
        <v>0.11499999999999999</v>
      </c>
    </row>
    <row r="46" spans="1:12">
      <c r="A46" s="1">
        <v>2</v>
      </c>
      <c r="B46" s="5">
        <v>8.8999999999999996E-2</v>
      </c>
      <c r="C46" s="5">
        <v>0.09</v>
      </c>
      <c r="D46" s="5">
        <v>0.09</v>
      </c>
      <c r="E46" s="5">
        <v>0.14330000000000001</v>
      </c>
      <c r="F46" s="7">
        <v>0.09</v>
      </c>
      <c r="G46" s="7">
        <v>7.0000000000000007E-2</v>
      </c>
      <c r="H46" s="7">
        <v>0.12</v>
      </c>
      <c r="I46" s="7">
        <v>0.09</v>
      </c>
      <c r="J46" s="7">
        <v>0.126</v>
      </c>
      <c r="K46" s="5">
        <f t="shared" ref="K46:K60" si="8">AVERAGE(B46:J46)</f>
        <v>0.10092222222222222</v>
      </c>
      <c r="L46" s="6">
        <f t="shared" ref="L46:L60" si="9">MAX(B46:J46)-MIN(B46:J46)</f>
        <v>7.3300000000000004E-2</v>
      </c>
    </row>
    <row r="47" spans="1:12">
      <c r="A47" s="1">
        <v>4</v>
      </c>
      <c r="B47" s="5">
        <v>6.2E-2</v>
      </c>
      <c r="C47" s="5">
        <v>0.09</v>
      </c>
      <c r="D47" s="5">
        <v>0.11</v>
      </c>
      <c r="E47" s="5">
        <v>0.14729999999999999</v>
      </c>
      <c r="F47" s="7">
        <v>7.0000000000000007E-2</v>
      </c>
      <c r="G47" s="7">
        <v>7.0000000000000007E-2</v>
      </c>
      <c r="H47" s="7">
        <v>0.13</v>
      </c>
      <c r="I47" s="7">
        <v>0.08</v>
      </c>
      <c r="J47" s="7">
        <v>0.191</v>
      </c>
      <c r="K47" s="5">
        <f t="shared" si="8"/>
        <v>0.10558888888888888</v>
      </c>
      <c r="L47" s="6">
        <f t="shared" si="9"/>
        <v>0.129</v>
      </c>
    </row>
    <row r="48" spans="1:12">
      <c r="A48" s="1">
        <v>6</v>
      </c>
      <c r="B48" s="5">
        <v>4.7699999999999999E-2</v>
      </c>
      <c r="C48" s="5">
        <v>0.09</v>
      </c>
      <c r="D48" s="5">
        <v>0.11</v>
      </c>
      <c r="E48" s="5">
        <v>0.14710000000000001</v>
      </c>
      <c r="F48" s="7">
        <v>0.06</v>
      </c>
      <c r="G48" s="7">
        <v>7.0000000000000007E-2</v>
      </c>
      <c r="H48" s="7">
        <v>0.11</v>
      </c>
      <c r="I48" s="7">
        <v>7.0000000000000007E-2</v>
      </c>
      <c r="J48" s="7">
        <v>0.25</v>
      </c>
      <c r="K48" s="5">
        <f t="shared" si="8"/>
        <v>0.10608888888888887</v>
      </c>
      <c r="L48" s="6">
        <f t="shared" si="9"/>
        <v>0.20230000000000001</v>
      </c>
    </row>
    <row r="49" spans="1:12">
      <c r="A49" s="1">
        <v>8</v>
      </c>
      <c r="B49" s="5">
        <v>5.9700000000000003E-2</v>
      </c>
      <c r="C49" s="5">
        <v>0.08</v>
      </c>
      <c r="D49" s="5">
        <v>0.12</v>
      </c>
      <c r="E49" s="5">
        <v>0.14099999999999999</v>
      </c>
      <c r="F49" s="7">
        <v>7.0000000000000007E-2</v>
      </c>
      <c r="G49" s="7">
        <v>7.0000000000000007E-2</v>
      </c>
      <c r="H49" s="7">
        <v>0.1</v>
      </c>
      <c r="I49" s="7">
        <v>0.05</v>
      </c>
      <c r="J49" s="7">
        <v>0.23899999999999999</v>
      </c>
      <c r="K49" s="5">
        <f t="shared" si="8"/>
        <v>0.1033</v>
      </c>
      <c r="L49" s="6">
        <f t="shared" si="9"/>
        <v>0.189</v>
      </c>
    </row>
    <row r="50" spans="1:12">
      <c r="A50" s="1">
        <v>10</v>
      </c>
      <c r="B50" s="5">
        <v>6.8000000000000005E-2</v>
      </c>
      <c r="C50" s="5">
        <v>7.0000000000000007E-2</v>
      </c>
      <c r="D50" s="5">
        <v>0.13</v>
      </c>
      <c r="E50" s="5">
        <v>0.11940000000000001</v>
      </c>
      <c r="F50" s="7">
        <v>0.06</v>
      </c>
      <c r="G50" s="7">
        <v>0.08</v>
      </c>
      <c r="H50" s="7">
        <v>0.05</v>
      </c>
      <c r="I50" s="7">
        <v>0.08</v>
      </c>
      <c r="J50" s="7">
        <v>0.23</v>
      </c>
      <c r="K50" s="5">
        <f t="shared" si="8"/>
        <v>9.8599999999999993E-2</v>
      </c>
      <c r="L50" s="6">
        <f t="shared" si="9"/>
        <v>0.18</v>
      </c>
    </row>
    <row r="51" spans="1:12">
      <c r="A51" s="1">
        <v>12</v>
      </c>
      <c r="B51" s="5">
        <v>6.8699999999999997E-2</v>
      </c>
      <c r="C51" s="5">
        <v>0.08</v>
      </c>
      <c r="D51" s="5">
        <v>0.13</v>
      </c>
      <c r="E51" s="5">
        <v>9.1800000000000007E-2</v>
      </c>
      <c r="F51" s="7">
        <v>0.05</v>
      </c>
      <c r="G51" s="7">
        <v>0.08</v>
      </c>
      <c r="H51" s="7">
        <v>0.04</v>
      </c>
      <c r="I51" s="7">
        <v>0.06</v>
      </c>
      <c r="J51" s="7">
        <v>0.215</v>
      </c>
      <c r="K51" s="5">
        <f t="shared" si="8"/>
        <v>9.0611111111111114E-2</v>
      </c>
      <c r="L51" s="6">
        <f t="shared" si="9"/>
        <v>0.17499999999999999</v>
      </c>
    </row>
    <row r="52" spans="1:12">
      <c r="A52" s="1">
        <v>14</v>
      </c>
      <c r="B52" s="5">
        <v>7.0999999999999994E-2</v>
      </c>
      <c r="C52" s="5">
        <v>0.09</v>
      </c>
      <c r="D52" s="5">
        <v>0.13</v>
      </c>
      <c r="E52" s="5">
        <v>7.0999999999999994E-2</v>
      </c>
      <c r="F52" s="7">
        <v>0.06</v>
      </c>
      <c r="G52" s="7">
        <v>0.08</v>
      </c>
      <c r="H52" s="7">
        <v>7.0000000000000007E-2</v>
      </c>
      <c r="I52" s="7">
        <v>0.06</v>
      </c>
      <c r="J52" s="7">
        <v>0.21</v>
      </c>
      <c r="K52" s="5">
        <f t="shared" si="8"/>
        <v>9.3555555555555558E-2</v>
      </c>
      <c r="L52" s="6">
        <f t="shared" si="9"/>
        <v>0.15</v>
      </c>
    </row>
    <row r="53" spans="1:12">
      <c r="A53" s="1">
        <v>16</v>
      </c>
      <c r="B53" s="5">
        <v>8.4199999999999997E-2</v>
      </c>
      <c r="C53" s="5">
        <v>0.1</v>
      </c>
      <c r="D53" s="5">
        <v>0.13</v>
      </c>
      <c r="E53" s="5">
        <v>5.8299999999999998E-2</v>
      </c>
      <c r="F53" s="7">
        <v>0.09</v>
      </c>
      <c r="G53" s="7">
        <v>0.09</v>
      </c>
      <c r="H53" s="7">
        <v>0.08</v>
      </c>
      <c r="I53" s="7">
        <v>0.08</v>
      </c>
      <c r="J53" s="7">
        <v>0.217</v>
      </c>
      <c r="K53" s="5">
        <f t="shared" si="8"/>
        <v>0.10327777777777776</v>
      </c>
      <c r="L53" s="6">
        <f t="shared" si="9"/>
        <v>0.15870000000000001</v>
      </c>
    </row>
    <row r="54" spans="1:12">
      <c r="A54" s="1">
        <v>18</v>
      </c>
      <c r="B54" s="5">
        <v>9.6600000000000005E-2</v>
      </c>
      <c r="C54" s="5">
        <v>0.13</v>
      </c>
      <c r="D54" s="5">
        <v>0.13</v>
      </c>
      <c r="E54" s="5">
        <v>5.67E-2</v>
      </c>
      <c r="F54" s="7">
        <v>0.11</v>
      </c>
      <c r="G54" s="7">
        <v>0.09</v>
      </c>
      <c r="H54" s="7">
        <v>0.08</v>
      </c>
      <c r="I54" s="7">
        <v>0.1</v>
      </c>
      <c r="J54" s="7">
        <v>0.16900000000000001</v>
      </c>
      <c r="K54" s="5">
        <f t="shared" si="8"/>
        <v>0.10692222222222221</v>
      </c>
      <c r="L54" s="6">
        <f t="shared" si="9"/>
        <v>0.11230000000000001</v>
      </c>
    </row>
    <row r="55" spans="1:12">
      <c r="A55" s="1">
        <v>20</v>
      </c>
      <c r="B55" s="5">
        <v>0.13</v>
      </c>
      <c r="C55" s="5">
        <v>0.16</v>
      </c>
      <c r="D55" s="5">
        <v>0.17</v>
      </c>
      <c r="E55" s="5">
        <v>6.3799999999999996E-2</v>
      </c>
      <c r="F55" s="7">
        <v>0.15</v>
      </c>
      <c r="G55" s="7">
        <v>0.09</v>
      </c>
      <c r="H55" s="7">
        <v>0.08</v>
      </c>
      <c r="I55" s="7">
        <v>0.11</v>
      </c>
      <c r="J55" s="7">
        <v>0.14899999999999999</v>
      </c>
      <c r="K55" s="5">
        <f t="shared" si="8"/>
        <v>0.12253333333333333</v>
      </c>
      <c r="L55" s="6">
        <f t="shared" si="9"/>
        <v>0.10620000000000002</v>
      </c>
    </row>
    <row r="56" spans="1:12">
      <c r="A56" s="1">
        <v>22</v>
      </c>
      <c r="B56" s="7"/>
      <c r="C56" s="5"/>
      <c r="D56" s="7"/>
      <c r="E56" s="5"/>
      <c r="F56" s="7"/>
      <c r="G56" s="7"/>
      <c r="H56" s="7"/>
      <c r="I56" s="7"/>
      <c r="J56" s="7"/>
      <c r="K56" s="5" t="e">
        <f t="shared" si="8"/>
        <v>#DIV/0!</v>
      </c>
      <c r="L56" s="6">
        <f t="shared" si="9"/>
        <v>0</v>
      </c>
    </row>
    <row r="57" spans="1:12">
      <c r="A57" s="1">
        <v>24</v>
      </c>
      <c r="B57" s="7"/>
      <c r="C57" s="5"/>
      <c r="D57" s="7"/>
      <c r="E57" s="5"/>
      <c r="F57" s="7"/>
      <c r="G57" s="7"/>
      <c r="H57" s="7"/>
      <c r="I57" s="7"/>
      <c r="J57" s="7"/>
      <c r="K57" s="5" t="e">
        <f t="shared" si="8"/>
        <v>#DIV/0!</v>
      </c>
      <c r="L57" s="6">
        <f t="shared" si="9"/>
        <v>0</v>
      </c>
    </row>
    <row r="58" spans="1:12">
      <c r="A58" s="1">
        <v>26</v>
      </c>
      <c r="B58" s="7"/>
      <c r="C58" s="7"/>
      <c r="D58" s="7"/>
      <c r="E58" s="7"/>
      <c r="F58" s="7"/>
      <c r="G58" s="7"/>
      <c r="H58" s="7"/>
      <c r="I58" s="7"/>
      <c r="J58" s="7"/>
      <c r="K58" s="5" t="e">
        <f t="shared" si="8"/>
        <v>#DIV/0!</v>
      </c>
      <c r="L58" s="6">
        <f t="shared" si="9"/>
        <v>0</v>
      </c>
    </row>
    <row r="59" spans="1:12">
      <c r="A59" s="1">
        <v>28</v>
      </c>
      <c r="B59" s="7"/>
      <c r="C59" s="7"/>
      <c r="D59" s="7"/>
      <c r="E59" s="7"/>
      <c r="F59" s="7"/>
      <c r="G59" s="7"/>
      <c r="H59" s="7"/>
      <c r="I59" s="7"/>
      <c r="J59" s="7"/>
      <c r="K59" s="5" t="e">
        <f t="shared" si="8"/>
        <v>#DIV/0!</v>
      </c>
      <c r="L59" s="6">
        <f t="shared" si="9"/>
        <v>0</v>
      </c>
    </row>
    <row r="60" spans="1:12">
      <c r="A60" s="1">
        <v>30</v>
      </c>
      <c r="B60" s="7"/>
      <c r="C60" s="7"/>
      <c r="D60" s="7"/>
      <c r="E60" s="7"/>
      <c r="F60" s="7"/>
      <c r="G60" s="7"/>
      <c r="H60" s="7"/>
      <c r="I60" s="7"/>
      <c r="J60" s="7"/>
      <c r="K60" s="5" t="e">
        <f t="shared" si="8"/>
        <v>#DIV/0!</v>
      </c>
      <c r="L60" s="6">
        <f t="shared" si="9"/>
        <v>0</v>
      </c>
    </row>
    <row r="63" spans="1:12">
      <c r="A63" s="1"/>
      <c r="B63" s="56" t="s">
        <v>12</v>
      </c>
      <c r="C63" s="57"/>
      <c r="D63" s="57"/>
      <c r="E63" s="57"/>
      <c r="F63" s="57"/>
      <c r="G63" s="57"/>
      <c r="H63" s="57"/>
      <c r="I63" s="57"/>
      <c r="J63" s="57"/>
      <c r="K63" s="57"/>
      <c r="L63" s="58"/>
    </row>
    <row r="64" spans="1:12">
      <c r="A64" s="1" t="s">
        <v>1</v>
      </c>
      <c r="B64" s="1" t="s">
        <v>5</v>
      </c>
      <c r="C64" s="1" t="s">
        <v>6</v>
      </c>
      <c r="D64" s="1" t="s">
        <v>7</v>
      </c>
      <c r="E64" s="1" t="s">
        <v>0</v>
      </c>
      <c r="F64" s="1" t="s">
        <v>14</v>
      </c>
      <c r="G64" s="1" t="s">
        <v>15</v>
      </c>
      <c r="H64" s="1" t="s">
        <v>18</v>
      </c>
      <c r="I64" s="1" t="s">
        <v>19</v>
      </c>
      <c r="J64" s="1" t="s">
        <v>20</v>
      </c>
      <c r="K64" s="1" t="s">
        <v>17</v>
      </c>
      <c r="L64" s="1" t="s">
        <v>3</v>
      </c>
    </row>
    <row r="65" spans="1:12">
      <c r="A65" s="1">
        <v>0</v>
      </c>
      <c r="B65" s="8">
        <v>1</v>
      </c>
      <c r="C65" s="8">
        <v>1</v>
      </c>
      <c r="D65" s="8">
        <v>1</v>
      </c>
      <c r="E65" s="8">
        <v>1</v>
      </c>
      <c r="F65" s="9">
        <v>1</v>
      </c>
      <c r="G65" s="9">
        <v>1</v>
      </c>
      <c r="H65" s="9">
        <v>1</v>
      </c>
      <c r="I65" s="9">
        <v>1</v>
      </c>
      <c r="J65" s="9">
        <v>1</v>
      </c>
      <c r="K65" s="10">
        <f>MEDIAN(B65:J65)</f>
        <v>1</v>
      </c>
      <c r="L65" s="10">
        <f>MAX(B65:J65)-MIN(B65:J65)</f>
        <v>0</v>
      </c>
    </row>
    <row r="66" spans="1:12">
      <c r="A66" s="1">
        <v>2</v>
      </c>
      <c r="B66" s="8">
        <v>1</v>
      </c>
      <c r="C66" s="8">
        <v>1</v>
      </c>
      <c r="D66" s="8">
        <v>1</v>
      </c>
      <c r="E66" s="8">
        <v>1</v>
      </c>
      <c r="F66" s="9">
        <v>1</v>
      </c>
      <c r="G66" s="9">
        <v>1</v>
      </c>
      <c r="H66" s="9">
        <v>1</v>
      </c>
      <c r="I66" s="9">
        <v>1</v>
      </c>
      <c r="J66" s="9">
        <v>1</v>
      </c>
      <c r="K66" s="10">
        <f t="shared" ref="K66:K80" si="10">MEDIAN(B66:J66)</f>
        <v>1</v>
      </c>
      <c r="L66" s="10">
        <f t="shared" ref="L66:L80" si="11">MAX(B66:J66)-MIN(B66:J66)</f>
        <v>0</v>
      </c>
    </row>
    <row r="67" spans="1:12">
      <c r="A67" s="1">
        <v>4</v>
      </c>
      <c r="B67" s="8">
        <v>1</v>
      </c>
      <c r="C67" s="8">
        <v>1</v>
      </c>
      <c r="D67" s="8">
        <v>1</v>
      </c>
      <c r="E67" s="8">
        <v>1</v>
      </c>
      <c r="F67" s="9">
        <v>1</v>
      </c>
      <c r="G67" s="9">
        <v>1</v>
      </c>
      <c r="H67" s="9">
        <v>1</v>
      </c>
      <c r="I67" s="9">
        <v>1</v>
      </c>
      <c r="J67" s="9">
        <v>1</v>
      </c>
      <c r="K67" s="10">
        <f t="shared" si="10"/>
        <v>1</v>
      </c>
      <c r="L67" s="10">
        <f t="shared" si="11"/>
        <v>0</v>
      </c>
    </row>
    <row r="68" spans="1:12">
      <c r="A68" s="1">
        <v>6</v>
      </c>
      <c r="B68" s="8">
        <v>1</v>
      </c>
      <c r="C68" s="8">
        <v>1</v>
      </c>
      <c r="D68" s="8">
        <v>1</v>
      </c>
      <c r="E68" s="8">
        <v>1</v>
      </c>
      <c r="F68" s="9">
        <v>1</v>
      </c>
      <c r="G68" s="9">
        <v>1</v>
      </c>
      <c r="H68" s="9">
        <v>1</v>
      </c>
      <c r="I68" s="9">
        <v>1</v>
      </c>
      <c r="J68" s="9">
        <v>1</v>
      </c>
      <c r="K68" s="10">
        <f t="shared" si="10"/>
        <v>1</v>
      </c>
      <c r="L68" s="10">
        <f t="shared" si="11"/>
        <v>0</v>
      </c>
    </row>
    <row r="69" spans="1:12">
      <c r="A69" s="1">
        <v>8</v>
      </c>
      <c r="B69" s="8">
        <v>1</v>
      </c>
      <c r="C69" s="8">
        <v>1</v>
      </c>
      <c r="D69" s="8">
        <v>1</v>
      </c>
      <c r="E69" s="8">
        <v>1</v>
      </c>
      <c r="F69" s="9">
        <v>1</v>
      </c>
      <c r="G69" s="9">
        <v>1</v>
      </c>
      <c r="H69" s="9">
        <v>1</v>
      </c>
      <c r="I69" s="9">
        <v>1</v>
      </c>
      <c r="J69" s="9">
        <v>1</v>
      </c>
      <c r="K69" s="10">
        <f t="shared" si="10"/>
        <v>1</v>
      </c>
      <c r="L69" s="10">
        <f t="shared" si="11"/>
        <v>0</v>
      </c>
    </row>
    <row r="70" spans="1:12">
      <c r="A70" s="1">
        <v>10</v>
      </c>
      <c r="B70" s="8">
        <v>1</v>
      </c>
      <c r="C70" s="8">
        <v>1</v>
      </c>
      <c r="D70" s="8">
        <v>1</v>
      </c>
      <c r="E70" s="8">
        <v>1</v>
      </c>
      <c r="F70" s="9">
        <v>1</v>
      </c>
      <c r="G70" s="9">
        <v>2</v>
      </c>
      <c r="H70" s="9">
        <v>1</v>
      </c>
      <c r="I70" s="9">
        <v>1</v>
      </c>
      <c r="J70" s="9">
        <v>1</v>
      </c>
      <c r="K70" s="10">
        <f t="shared" si="10"/>
        <v>1</v>
      </c>
      <c r="L70" s="10">
        <f t="shared" si="11"/>
        <v>1</v>
      </c>
    </row>
    <row r="71" spans="1:12">
      <c r="A71" s="1">
        <v>12</v>
      </c>
      <c r="B71" s="8">
        <v>1</v>
      </c>
      <c r="C71" s="8">
        <v>1</v>
      </c>
      <c r="D71" s="8">
        <v>1</v>
      </c>
      <c r="E71" s="8">
        <v>1</v>
      </c>
      <c r="F71" s="9">
        <v>1</v>
      </c>
      <c r="G71" s="9">
        <v>2</v>
      </c>
      <c r="H71" s="9">
        <v>1</v>
      </c>
      <c r="I71" s="9">
        <v>1</v>
      </c>
      <c r="J71" s="9">
        <v>2</v>
      </c>
      <c r="K71" s="13">
        <f t="shared" si="10"/>
        <v>1</v>
      </c>
      <c r="L71" s="10">
        <f t="shared" si="11"/>
        <v>1</v>
      </c>
    </row>
    <row r="72" spans="1:12">
      <c r="A72" s="1">
        <v>14</v>
      </c>
      <c r="B72" s="8">
        <v>2</v>
      </c>
      <c r="C72" s="8">
        <v>2</v>
      </c>
      <c r="D72" s="8">
        <v>1</v>
      </c>
      <c r="E72" s="8">
        <v>1</v>
      </c>
      <c r="F72" s="9">
        <v>2</v>
      </c>
      <c r="G72" s="9">
        <v>2</v>
      </c>
      <c r="H72" s="9">
        <v>2</v>
      </c>
      <c r="I72" s="9">
        <v>1</v>
      </c>
      <c r="J72" s="9">
        <v>2</v>
      </c>
      <c r="K72" s="13">
        <f t="shared" si="10"/>
        <v>2</v>
      </c>
      <c r="L72" s="10">
        <f t="shared" si="11"/>
        <v>1</v>
      </c>
    </row>
    <row r="73" spans="1:12">
      <c r="A73" s="1">
        <v>16</v>
      </c>
      <c r="B73" s="8">
        <v>2</v>
      </c>
      <c r="C73" s="8">
        <v>2</v>
      </c>
      <c r="D73" s="8">
        <v>2</v>
      </c>
      <c r="E73" s="8">
        <v>2</v>
      </c>
      <c r="F73" s="8">
        <v>2</v>
      </c>
      <c r="G73" s="9">
        <v>2</v>
      </c>
      <c r="H73" s="9">
        <v>2</v>
      </c>
      <c r="I73" s="9">
        <v>1</v>
      </c>
      <c r="J73" s="9">
        <v>2</v>
      </c>
      <c r="K73" s="13">
        <f t="shared" si="10"/>
        <v>2</v>
      </c>
      <c r="L73" s="10">
        <f t="shared" si="11"/>
        <v>1</v>
      </c>
    </row>
    <row r="74" spans="1:12">
      <c r="A74" s="1">
        <v>18</v>
      </c>
      <c r="B74" s="8">
        <v>2</v>
      </c>
      <c r="C74" s="8">
        <v>2</v>
      </c>
      <c r="D74" s="8">
        <v>2</v>
      </c>
      <c r="E74" s="8">
        <v>2</v>
      </c>
      <c r="F74" s="9">
        <v>2</v>
      </c>
      <c r="G74" s="9">
        <v>2</v>
      </c>
      <c r="H74" s="9">
        <v>2</v>
      </c>
      <c r="I74" s="9">
        <v>2</v>
      </c>
      <c r="J74" s="9">
        <v>2</v>
      </c>
      <c r="K74" s="13">
        <f t="shared" si="10"/>
        <v>2</v>
      </c>
      <c r="L74" s="10">
        <f t="shared" si="11"/>
        <v>0</v>
      </c>
    </row>
    <row r="75" spans="1:12">
      <c r="A75" s="1">
        <v>20</v>
      </c>
      <c r="B75" s="8">
        <v>2</v>
      </c>
      <c r="C75" s="8">
        <v>2</v>
      </c>
      <c r="D75" s="8">
        <v>2</v>
      </c>
      <c r="E75" s="8">
        <v>2</v>
      </c>
      <c r="F75" s="9">
        <v>2</v>
      </c>
      <c r="G75" s="9">
        <v>2</v>
      </c>
      <c r="H75" s="9">
        <v>2</v>
      </c>
      <c r="I75" s="9">
        <v>2</v>
      </c>
      <c r="J75" s="9">
        <v>2</v>
      </c>
      <c r="K75" s="10">
        <f t="shared" si="10"/>
        <v>2</v>
      </c>
      <c r="L75" s="10">
        <f t="shared" si="11"/>
        <v>0</v>
      </c>
    </row>
    <row r="76" spans="1:12">
      <c r="A76" s="1">
        <v>22</v>
      </c>
      <c r="B76" s="9"/>
      <c r="C76" s="8"/>
      <c r="D76" s="9"/>
      <c r="E76" s="8"/>
      <c r="F76" s="9"/>
      <c r="G76" s="9"/>
      <c r="H76" s="9"/>
      <c r="I76" s="9"/>
      <c r="J76" s="9"/>
      <c r="K76" s="10" t="e">
        <f t="shared" si="10"/>
        <v>#NUM!</v>
      </c>
      <c r="L76" s="10">
        <f t="shared" si="11"/>
        <v>0</v>
      </c>
    </row>
    <row r="77" spans="1:12">
      <c r="A77" s="1">
        <v>24</v>
      </c>
      <c r="B77" s="9"/>
      <c r="C77" s="8"/>
      <c r="D77" s="9"/>
      <c r="E77" s="8"/>
      <c r="F77" s="9"/>
      <c r="G77" s="9"/>
      <c r="H77" s="9"/>
      <c r="I77" s="9"/>
      <c r="J77" s="9"/>
      <c r="K77" s="10" t="e">
        <f t="shared" si="10"/>
        <v>#NUM!</v>
      </c>
      <c r="L77" s="10">
        <f t="shared" si="11"/>
        <v>0</v>
      </c>
    </row>
    <row r="78" spans="1:12">
      <c r="A78" s="1">
        <v>26</v>
      </c>
      <c r="B78" s="9"/>
      <c r="C78" s="9"/>
      <c r="D78" s="9"/>
      <c r="E78" s="9"/>
      <c r="F78" s="9"/>
      <c r="G78" s="9"/>
      <c r="H78" s="9"/>
      <c r="I78" s="9"/>
      <c r="J78" s="9"/>
      <c r="K78" s="10" t="e">
        <f t="shared" si="10"/>
        <v>#NUM!</v>
      </c>
      <c r="L78" s="10">
        <f t="shared" si="11"/>
        <v>0</v>
      </c>
    </row>
    <row r="79" spans="1:12">
      <c r="A79" s="1">
        <v>28</v>
      </c>
      <c r="B79" s="9"/>
      <c r="C79" s="9"/>
      <c r="D79" s="9"/>
      <c r="E79" s="9"/>
      <c r="F79" s="9"/>
      <c r="G79" s="9"/>
      <c r="H79" s="9"/>
      <c r="I79" s="9"/>
      <c r="J79" s="9"/>
      <c r="K79" s="10" t="e">
        <f t="shared" si="10"/>
        <v>#NUM!</v>
      </c>
      <c r="L79" s="10">
        <f t="shared" si="11"/>
        <v>0</v>
      </c>
    </row>
    <row r="80" spans="1:12">
      <c r="A80" s="1">
        <v>30</v>
      </c>
      <c r="B80" s="9"/>
      <c r="C80" s="9"/>
      <c r="D80" s="9"/>
      <c r="E80" s="9"/>
      <c r="F80" s="9"/>
      <c r="G80" s="9"/>
      <c r="H80" s="9"/>
      <c r="I80" s="9"/>
      <c r="J80" s="9"/>
      <c r="K80" s="10" t="e">
        <f t="shared" si="10"/>
        <v>#NUM!</v>
      </c>
      <c r="L80" s="10">
        <f t="shared" si="11"/>
        <v>0</v>
      </c>
    </row>
    <row r="83" spans="1:12">
      <c r="A83" s="1"/>
      <c r="B83" s="56" t="s">
        <v>13</v>
      </c>
      <c r="C83" s="57"/>
      <c r="D83" s="57"/>
      <c r="E83" s="57"/>
      <c r="F83" s="57"/>
      <c r="G83" s="57"/>
      <c r="H83" s="57"/>
      <c r="I83" s="57"/>
      <c r="J83" s="57"/>
      <c r="K83" s="57"/>
      <c r="L83" s="58"/>
    </row>
    <row r="84" spans="1:12">
      <c r="A84" s="1" t="s">
        <v>1</v>
      </c>
      <c r="B84" s="1" t="s">
        <v>5</v>
      </c>
      <c r="C84" s="1" t="s">
        <v>6</v>
      </c>
      <c r="D84" s="1" t="s">
        <v>7</v>
      </c>
      <c r="E84" s="1" t="s">
        <v>0</v>
      </c>
      <c r="F84" s="1" t="s">
        <v>14</v>
      </c>
      <c r="G84" s="1" t="s">
        <v>15</v>
      </c>
      <c r="H84" s="1" t="s">
        <v>18</v>
      </c>
      <c r="I84" s="1" t="s">
        <v>19</v>
      </c>
      <c r="J84" s="1" t="s">
        <v>20</v>
      </c>
      <c r="K84" s="1" t="s">
        <v>17</v>
      </c>
      <c r="L84" s="1" t="s">
        <v>3</v>
      </c>
    </row>
    <row r="85" spans="1:12">
      <c r="A85" s="1">
        <v>0</v>
      </c>
      <c r="B85" s="2">
        <v>3</v>
      </c>
      <c r="C85" s="2">
        <v>3</v>
      </c>
      <c r="D85" s="2">
        <v>3</v>
      </c>
      <c r="E85" s="8">
        <v>3</v>
      </c>
      <c r="F85" s="9">
        <v>3</v>
      </c>
      <c r="G85" s="9">
        <v>3</v>
      </c>
      <c r="H85" s="9">
        <v>3</v>
      </c>
      <c r="I85" s="9">
        <v>3</v>
      </c>
      <c r="J85" s="9">
        <v>2</v>
      </c>
      <c r="K85" s="10">
        <f>MEDIAN(B85:J85)</f>
        <v>3</v>
      </c>
      <c r="L85" s="10">
        <f>MAX(B85:J85)-MIN(B85:J85)</f>
        <v>1</v>
      </c>
    </row>
    <row r="86" spans="1:12">
      <c r="A86" s="1">
        <v>2</v>
      </c>
      <c r="B86" s="2">
        <v>4</v>
      </c>
      <c r="C86" s="2">
        <v>3</v>
      </c>
      <c r="D86" s="2">
        <v>4</v>
      </c>
      <c r="E86" s="8">
        <v>4</v>
      </c>
      <c r="F86" s="9">
        <v>3</v>
      </c>
      <c r="G86" s="9">
        <v>4</v>
      </c>
      <c r="H86" s="9">
        <v>4</v>
      </c>
      <c r="I86" s="9">
        <v>4</v>
      </c>
      <c r="J86" s="9">
        <v>3</v>
      </c>
      <c r="K86" s="10">
        <f t="shared" ref="K86:K100" si="12">MEDIAN(B86:J86)</f>
        <v>4</v>
      </c>
      <c r="L86" s="10">
        <f t="shared" ref="L86:L100" si="13">MAX(B86:J86)-MIN(B86:J86)</f>
        <v>1</v>
      </c>
    </row>
    <row r="87" spans="1:12">
      <c r="A87" s="1">
        <v>4</v>
      </c>
      <c r="B87" s="2">
        <v>4</v>
      </c>
      <c r="C87" s="2">
        <v>4</v>
      </c>
      <c r="D87" s="2">
        <v>5</v>
      </c>
      <c r="E87" s="8">
        <v>5</v>
      </c>
      <c r="F87" s="9">
        <v>4</v>
      </c>
      <c r="G87" s="9">
        <v>5</v>
      </c>
      <c r="H87" s="9">
        <v>5</v>
      </c>
      <c r="I87" s="9">
        <v>4</v>
      </c>
      <c r="J87" s="9">
        <v>4</v>
      </c>
      <c r="K87" s="10">
        <f t="shared" si="12"/>
        <v>4</v>
      </c>
      <c r="L87" s="10">
        <f t="shared" si="13"/>
        <v>1</v>
      </c>
    </row>
    <row r="88" spans="1:12">
      <c r="A88" s="1">
        <v>6</v>
      </c>
      <c r="B88" s="2">
        <v>5</v>
      </c>
      <c r="C88" s="2">
        <v>5</v>
      </c>
      <c r="D88" s="2">
        <v>6</v>
      </c>
      <c r="E88" s="8">
        <v>6</v>
      </c>
      <c r="F88" s="9">
        <v>5</v>
      </c>
      <c r="G88" s="9">
        <v>6</v>
      </c>
      <c r="H88" s="9">
        <v>6</v>
      </c>
      <c r="I88" s="9">
        <v>6</v>
      </c>
      <c r="J88" s="9">
        <v>5</v>
      </c>
      <c r="K88" s="10">
        <f t="shared" si="12"/>
        <v>6</v>
      </c>
      <c r="L88" s="10">
        <f t="shared" si="13"/>
        <v>1</v>
      </c>
    </row>
    <row r="89" spans="1:12">
      <c r="A89" s="1">
        <v>8</v>
      </c>
      <c r="B89" s="2">
        <v>6</v>
      </c>
      <c r="C89" s="2">
        <v>6</v>
      </c>
      <c r="D89" s="2">
        <v>7</v>
      </c>
      <c r="E89" s="8">
        <v>7</v>
      </c>
      <c r="F89" s="9">
        <v>6</v>
      </c>
      <c r="G89" s="9">
        <v>7</v>
      </c>
      <c r="H89" s="9">
        <v>7</v>
      </c>
      <c r="I89" s="9">
        <v>6</v>
      </c>
      <c r="J89" s="9">
        <v>5</v>
      </c>
      <c r="K89" s="10">
        <f t="shared" si="12"/>
        <v>6</v>
      </c>
      <c r="L89" s="10">
        <f t="shared" si="13"/>
        <v>2</v>
      </c>
    </row>
    <row r="90" spans="1:12">
      <c r="A90" s="1">
        <v>10</v>
      </c>
      <c r="B90" s="2">
        <v>8</v>
      </c>
      <c r="C90" s="2">
        <v>6</v>
      </c>
      <c r="D90" s="2">
        <v>8</v>
      </c>
      <c r="E90" s="8">
        <v>8</v>
      </c>
      <c r="F90" s="9">
        <v>7</v>
      </c>
      <c r="G90" s="9">
        <v>4</v>
      </c>
      <c r="H90" s="9">
        <v>8</v>
      </c>
      <c r="I90" s="9">
        <v>7</v>
      </c>
      <c r="J90" s="9">
        <v>6</v>
      </c>
      <c r="K90" s="10">
        <f t="shared" si="12"/>
        <v>7</v>
      </c>
      <c r="L90" s="10">
        <f t="shared" si="13"/>
        <v>4</v>
      </c>
    </row>
    <row r="91" spans="1:12">
      <c r="A91" s="1">
        <v>12</v>
      </c>
      <c r="B91" s="2">
        <v>8</v>
      </c>
      <c r="C91" s="2">
        <v>7</v>
      </c>
      <c r="D91" s="2">
        <v>9</v>
      </c>
      <c r="E91" s="8">
        <v>9</v>
      </c>
      <c r="F91" s="9">
        <v>7</v>
      </c>
      <c r="G91" s="9">
        <v>5</v>
      </c>
      <c r="H91" s="9">
        <v>9</v>
      </c>
      <c r="I91" s="9">
        <v>8</v>
      </c>
      <c r="J91" s="9">
        <v>6</v>
      </c>
      <c r="K91" s="10">
        <f t="shared" si="12"/>
        <v>8</v>
      </c>
      <c r="L91" s="10">
        <f t="shared" si="13"/>
        <v>4</v>
      </c>
    </row>
    <row r="92" spans="1:12">
      <c r="A92" s="1">
        <v>14</v>
      </c>
      <c r="B92" s="2">
        <v>6</v>
      </c>
      <c r="C92" s="2">
        <v>8</v>
      </c>
      <c r="D92" s="2">
        <v>9</v>
      </c>
      <c r="E92" s="8">
        <v>9</v>
      </c>
      <c r="F92" s="9">
        <v>8</v>
      </c>
      <c r="G92" s="9">
        <v>6</v>
      </c>
      <c r="H92" s="9">
        <v>5</v>
      </c>
      <c r="I92" s="9">
        <v>8</v>
      </c>
      <c r="J92" s="9">
        <v>7</v>
      </c>
      <c r="K92" s="10">
        <f t="shared" si="12"/>
        <v>8</v>
      </c>
      <c r="L92" s="10">
        <f t="shared" si="13"/>
        <v>4</v>
      </c>
    </row>
    <row r="93" spans="1:12">
      <c r="A93" s="1">
        <v>16</v>
      </c>
      <c r="B93" s="2">
        <v>6</v>
      </c>
      <c r="C93" s="2">
        <v>8</v>
      </c>
      <c r="D93" s="2">
        <v>9</v>
      </c>
      <c r="E93" s="8">
        <v>6</v>
      </c>
      <c r="F93" s="9">
        <v>8</v>
      </c>
      <c r="G93" s="9">
        <v>7</v>
      </c>
      <c r="H93" s="9">
        <v>6</v>
      </c>
      <c r="I93" s="9">
        <v>8</v>
      </c>
      <c r="J93" s="9">
        <v>7</v>
      </c>
      <c r="K93" s="10">
        <f t="shared" si="12"/>
        <v>7</v>
      </c>
      <c r="L93" s="10">
        <f t="shared" si="13"/>
        <v>3</v>
      </c>
    </row>
    <row r="94" spans="1:12">
      <c r="A94" s="1">
        <v>18</v>
      </c>
      <c r="B94" s="2">
        <v>8</v>
      </c>
      <c r="C94" s="2">
        <v>9</v>
      </c>
      <c r="D94" s="2">
        <v>9</v>
      </c>
      <c r="E94" s="8">
        <v>6</v>
      </c>
      <c r="F94" s="9">
        <v>9</v>
      </c>
      <c r="G94" s="9">
        <v>7</v>
      </c>
      <c r="H94" s="9">
        <v>8</v>
      </c>
      <c r="I94" s="9">
        <v>9</v>
      </c>
      <c r="J94" s="9">
        <v>8</v>
      </c>
      <c r="K94" s="10">
        <f t="shared" si="12"/>
        <v>8</v>
      </c>
      <c r="L94" s="10">
        <f t="shared" si="13"/>
        <v>3</v>
      </c>
    </row>
    <row r="95" spans="1:12">
      <c r="A95" s="1">
        <v>20</v>
      </c>
      <c r="B95" s="2">
        <v>9</v>
      </c>
      <c r="C95" s="2">
        <v>9</v>
      </c>
      <c r="D95" s="2">
        <v>10</v>
      </c>
      <c r="E95" s="8">
        <v>8</v>
      </c>
      <c r="F95" s="9">
        <v>9</v>
      </c>
      <c r="G95" s="9">
        <v>11</v>
      </c>
      <c r="H95" s="9">
        <v>8</v>
      </c>
      <c r="I95" s="9">
        <v>10</v>
      </c>
      <c r="J95" s="9">
        <v>9</v>
      </c>
      <c r="K95" s="10">
        <f t="shared" si="12"/>
        <v>9</v>
      </c>
      <c r="L95" s="10">
        <f t="shared" si="13"/>
        <v>3</v>
      </c>
    </row>
    <row r="96" spans="1:12">
      <c r="A96" s="1">
        <v>22</v>
      </c>
      <c r="B96" s="8"/>
      <c r="C96" s="2"/>
      <c r="D96" s="8"/>
      <c r="E96" s="8"/>
      <c r="F96" s="9"/>
      <c r="G96" s="9"/>
      <c r="H96" s="9"/>
      <c r="I96" s="9"/>
      <c r="J96" s="9"/>
      <c r="K96" s="10" t="e">
        <f t="shared" si="12"/>
        <v>#NUM!</v>
      </c>
      <c r="L96" s="10">
        <f t="shared" si="13"/>
        <v>0</v>
      </c>
    </row>
    <row r="97" spans="1:12">
      <c r="A97" s="1">
        <v>24</v>
      </c>
      <c r="B97" s="8"/>
      <c r="C97" s="2"/>
      <c r="D97" s="8"/>
      <c r="E97" s="8"/>
      <c r="F97" s="9"/>
      <c r="G97" s="9"/>
      <c r="H97" s="9"/>
      <c r="I97" s="9"/>
      <c r="J97" s="9"/>
      <c r="K97" s="10" t="e">
        <f t="shared" si="12"/>
        <v>#NUM!</v>
      </c>
      <c r="L97" s="10">
        <f t="shared" si="13"/>
        <v>0</v>
      </c>
    </row>
    <row r="98" spans="1:12">
      <c r="A98" s="1">
        <v>26</v>
      </c>
      <c r="B98" s="8"/>
      <c r="C98" s="8"/>
      <c r="D98" s="8"/>
      <c r="E98" s="8"/>
      <c r="F98" s="9"/>
      <c r="G98" s="9"/>
      <c r="H98" s="9"/>
      <c r="I98" s="9"/>
      <c r="J98" s="9"/>
      <c r="K98" s="10" t="e">
        <f t="shared" si="12"/>
        <v>#NUM!</v>
      </c>
      <c r="L98" s="10">
        <f t="shared" si="13"/>
        <v>0</v>
      </c>
    </row>
    <row r="99" spans="1:12">
      <c r="A99" s="1">
        <v>28</v>
      </c>
      <c r="B99" s="8"/>
      <c r="C99" s="8"/>
      <c r="D99" s="8"/>
      <c r="E99" s="9"/>
      <c r="F99" s="9"/>
      <c r="G99" s="9"/>
      <c r="H99" s="9"/>
      <c r="I99" s="9"/>
      <c r="J99" s="9"/>
      <c r="K99" s="10" t="e">
        <f t="shared" si="12"/>
        <v>#NUM!</v>
      </c>
      <c r="L99" s="10">
        <f t="shared" si="13"/>
        <v>0</v>
      </c>
    </row>
    <row r="100" spans="1:12">
      <c r="A100" s="1">
        <v>30</v>
      </c>
      <c r="B100" s="8"/>
      <c r="C100" s="8"/>
      <c r="D100" s="8"/>
      <c r="E100" s="9"/>
      <c r="F100" s="9"/>
      <c r="G100" s="9"/>
      <c r="H100" s="9"/>
      <c r="I100" s="9"/>
      <c r="J100" s="9"/>
      <c r="K100" s="10" t="e">
        <f t="shared" si="12"/>
        <v>#NUM!</v>
      </c>
      <c r="L100" s="10">
        <f t="shared" si="13"/>
        <v>0</v>
      </c>
    </row>
  </sheetData>
  <mergeCells count="5">
    <mergeCell ref="B1:L1"/>
    <mergeCell ref="B22:L22"/>
    <mergeCell ref="B43:L43"/>
    <mergeCell ref="B63:L63"/>
    <mergeCell ref="B83:L83"/>
  </mergeCells>
  <phoneticPr fontId="1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E5007003D3004E92B8EDD86D20E8CD" ma:contentTypeVersion="32" ma:contentTypeDescription="Create a new document." ma:contentTypeScope="" ma:versionID="dd79f72898dd1d13cbe81e6d341c7c65">
  <xsd:schema xmlns:xsd="http://www.w3.org/2001/XMLSchema" xmlns:xs="http://www.w3.org/2001/XMLSchema" xmlns:p="http://schemas.microsoft.com/office/2006/metadata/properties" xmlns:ns2="71c5aaf6-e6ce-465b-b873-5148d2a4c105" xmlns:ns3="3b34c8f0-1ef5-4d1e-bb66-517ce7fe7356" xmlns:ns4="0b6aed8e-0313-4d17-80ff-d0e5da4931c5" targetNamespace="http://schemas.microsoft.com/office/2006/metadata/properties" ma:root="true" ma:fieldsID="573e2932368b58f0eaec2569f6be03b2" ns2:_="" ns3:_="" ns4:_="">
    <xsd:import namespace="71c5aaf6-e6ce-465b-b873-5148d2a4c105"/>
    <xsd:import namespace="3b34c8f0-1ef5-4d1e-bb66-517ce7fe7356"/>
    <xsd:import namespace="0b6aed8e-0313-4d17-80ff-d0e5da4931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HideFromDelve" minOccurs="0"/>
                <xsd:element ref="ns3:Information" minOccurs="0"/>
                <xsd:element ref="ns3:Associated_x0020_Task" minOccurs="0"/>
                <xsd:element ref="ns4:MediaServiceMetadata" minOccurs="0"/>
                <xsd:element ref="ns4:MediaServiceFastMetadata" minOccurs="0"/>
                <xsd:element ref="ns3:SharedWithUsers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5aaf6-e6ce-465b-b873-5148d2a4c10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ideFromDelve" ma:index="11" nillable="true" ma:displayName="HideFromDelve" ma:default="0" ma:internalName="HideFromDelve">
      <xsd:simpleType>
        <xsd:restriction base="dms:Boolean"/>
      </xsd:simpleType>
    </xsd:element>
    <xsd:element name="TaxCatchAll" ma:index="26" nillable="true" ma:displayName="Taxonomy Catch All Column" ma:hidden="true" ma:list="{5e7e0358-ff3a-47d0-9dac-4f7f999c176b}" ma:internalName="TaxCatchAll" ma:showField="CatchAllData" ma:web="3b34c8f0-1ef5-4d1e-bb66-517ce7fe7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4c8f0-1ef5-4d1e-bb66-517ce7fe7356" elementFormDefault="qualified">
    <xsd:import namespace="http://schemas.microsoft.com/office/2006/documentManagement/types"/>
    <xsd:import namespace="http://schemas.microsoft.com/office/infopath/2007/PartnerControls"/>
    <xsd:element name="Information" ma:index="12" nillable="true" ma:displayName="Information" ma:description="Add here comments or additional information about the file" ma:internalName="Information">
      <xsd:simpleType>
        <xsd:restriction base="dms:Note">
          <xsd:maxLength value="255"/>
        </xsd:restriction>
      </xsd:simpleType>
    </xsd:element>
    <xsd:element name="Associated_x0020_Task" ma:index="13" nillable="true" ma:displayName="C5G Task" ma:description="Task working on topic" ma:internalName="Associated_x0020_Task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2E Arch and Prot"/>
                    <xsd:enumeration value="5G Radio"/>
                    <xsd:enumeration value="LTE Radio"/>
                    <xsd:enumeration value="E2E CIoT"/>
                    <xsd:enumeration value="E2E Verticals"/>
                    <xsd:enumeration value="EPC"/>
                    <xsd:enumeration value="IMS"/>
                    <xsd:enumeration value="SEC"/>
                    <xsd:enumeration value="Network Management"/>
                    <xsd:enumeration value="Virtualization"/>
                    <xsd:enumeration value="MEC"/>
                    <xsd:enumeration value="None (handled in delegation)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aed8e-0313-4d17-80ff-d0e5da4931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4c87397-5fc1-491e-85e7-d6110dbe9c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c5aaf6-e6ce-465b-b873-5148d2a4c105" xsi:nil="true"/>
    <Information xmlns="3b34c8f0-1ef5-4d1e-bb66-517ce7fe7356" xsi:nil="true"/>
    <HideFromDelve xmlns="71c5aaf6-e6ce-465b-b873-5148d2a4c105">false</HideFromDelve>
    <Associated_x0020_Task xmlns="3b34c8f0-1ef5-4d1e-bb66-517ce7fe7356" xsi:nil="true"/>
    <lcf76f155ced4ddcb4097134ff3c332f xmlns="0b6aed8e-0313-4d17-80ff-d0e5da4931c5">
      <Terms xmlns="http://schemas.microsoft.com/office/infopath/2007/PartnerControls"/>
    </lcf76f155ced4ddcb4097134ff3c332f>
    <_dlc_DocId xmlns="71c5aaf6-e6ce-465b-b873-5148d2a4c105">5AIRPNAIUNRU-1328258698-22678</_dlc_DocId>
    <_dlc_DocIdUrl xmlns="71c5aaf6-e6ce-465b-b873-5148d2a4c105">
      <Url>https://nokia.sharepoint.com/sites/c5g/5gradio/_layouts/15/DocIdRedir.aspx?ID=5AIRPNAIUNRU-1328258698-22678</Url>
      <Description>5AIRPNAIUNRU-1328258698-22678</Description>
    </_dlc_DocIdUrl>
  </documentManagement>
</p:properties>
</file>

<file path=customXml/item5.xml><?xml version="1.0" encoding="utf-8"?>
<?mso-contentType ?>
<SharedContentType xmlns="Microsoft.SharePoint.Taxonomy.ContentTypeSync" SourceId="34c87397-5fc1-491e-85e7-d6110dbe9cbd" ContentTypeId="0x0101" PreviousValue="false"/>
</file>

<file path=customXml/itemProps1.xml><?xml version="1.0" encoding="utf-8"?>
<ds:datastoreItem xmlns:ds="http://schemas.openxmlformats.org/officeDocument/2006/customXml" ds:itemID="{D420C4F8-DB2C-426C-B61E-040AEBDFAB0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E4BA4D-579B-49D5-BF78-88DD729BF5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5aaf6-e6ce-465b-b873-5148d2a4c105"/>
    <ds:schemaRef ds:uri="3b34c8f0-1ef5-4d1e-bb66-517ce7fe7356"/>
    <ds:schemaRef ds:uri="0b6aed8e-0313-4d17-80ff-d0e5da4931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4477C8-11B7-451E-8E64-911519C7315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B685D81-CDD6-4A0F-8364-F4D63A83B80D}">
  <ds:schemaRefs>
    <ds:schemaRef ds:uri="3b34c8f0-1ef5-4d1e-bb66-517ce7fe7356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71c5aaf6-e6ce-465b-b873-5148d2a4c105"/>
    <ds:schemaRef ds:uri="http://purl.org/dc/dcmitype/"/>
    <ds:schemaRef ds:uri="http://schemas.openxmlformats.org/package/2006/metadata/core-properties"/>
    <ds:schemaRef ds:uri="0b6aed8e-0313-4d17-80ff-d0e5da4931c5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64C62DBF-6C34-4092-928C-0204D07D0784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46c98d88-e344-4ed4-8496-4ed7712e255d}" enabled="0" method="" siteId="{46c98d88-e344-4ed4-8496-4ed7712e255d}" removed="1"/>
  <clbl:label id="{98e9ba89-e1a1-4e38-9007-8bdabc25de1d}" enabled="0" method="" siteId="{98e9ba89-e1a1-4e38-9007-8bdabc25de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Title</vt:lpstr>
      <vt:lpstr>Alignment</vt:lpstr>
      <vt:lpstr>Impairment results</vt:lpstr>
      <vt:lpstr>FR1 FDD 2x2 (HARQ)</vt:lpstr>
      <vt:lpstr>FR1 FDD 2x4 (HARQ)</vt:lpstr>
      <vt:lpstr>FR1 TDD 2x2 (HARQ)</vt:lpstr>
      <vt:lpstr>FR1 TDD 2x4 (HARQ)</vt:lpstr>
      <vt:lpstr>FR2-1 (HARQ)</vt:lpstr>
      <vt:lpstr>FR1 FDD 2x2</vt:lpstr>
      <vt:lpstr>FR1 FDD 2x4</vt:lpstr>
      <vt:lpstr>FR1 TDD 2x2</vt:lpstr>
      <vt:lpstr>FR1 TDD 2x4</vt:lpstr>
      <vt:lpstr>FR2-1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 (RAN4 #93)</dc:creator>
  <cp:keywords>CTPClassification=CTP_NT</cp:keywords>
  <cp:lastModifiedBy>Huawei</cp:lastModifiedBy>
  <dcterms:created xsi:type="dcterms:W3CDTF">2019-11-11T10:49:25Z</dcterms:created>
  <dcterms:modified xsi:type="dcterms:W3CDTF">2023-05-17T10:06:13Z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3eb2df8b-3206-42f4-8cd9-97223133b40c</vt:lpwstr>
  </property>
  <property fmtid="{D5CDD505-2E9C-101B-9397-08002B2CF9AE}" pid="3" name="CTP_TimeStamp">
    <vt:lpwstr>2020-04-22 06:41:01Z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ontentTypeId">
    <vt:lpwstr>0x01010000E5007003D3004E92B8EDD86D20E8CD</vt:lpwstr>
  </property>
  <property fmtid="{D5CDD505-2E9C-101B-9397-08002B2CF9AE}" pid="8" name="_2015_ms_pID_725343">
    <vt:lpwstr>(3)hxHoTqTTdJZqQ2rG0D+/vx1W9/2IIeSsfzqnsRosLADDfuqCF0MYLfdyBciZLBp9yUfh/ni9
Q7XB9pfOptyzRhfJym0riRBNo3CxPfwfB0EP66xnt+ZMqxj3UztM3x8lDIhuWGOjmW/ezofG
p+vO0O2/PQi8rbUAVjaUWMyd44Mr8hWCgh5xUQdbhY6dGIrG9WcoJHcZu4jIU8oQ7JN5CBri
RgQFSEoLzQ+JWaapvF</vt:lpwstr>
  </property>
  <property fmtid="{D5CDD505-2E9C-101B-9397-08002B2CF9AE}" pid="9" name="_2015_ms_pID_7253431">
    <vt:lpwstr>H0bbowG66Yv0kRBt+GbQ5Z7lHM7JIFHWwUQlUB4vlo+4sTDWpaJ5ki
DCtTdhmvhp3tUOBiRfmh7MqY7gIKIfa6dmJb1O5iCMKgfFki9POyFuVQyCecyQezVbx7/2M7
hJ80t7ws7jw97hnFVhNsiIEI+Co3Q9RwTKE3/cKjQ9Iol/pOiPVJgbP99is+V1+/Nbxo+2Ca
KKGxdcIZfjtdKLWLWVUp+AXHp3EzCsh2yHue</vt:lpwstr>
  </property>
  <property fmtid="{D5CDD505-2E9C-101B-9397-08002B2CF9AE}" pid="10" name="_2015_ms_pID_7253432">
    <vt:lpwstr>0jdy2M6zTFKsigLnu9lBZxk=</vt:lpwstr>
  </property>
  <property fmtid="{D5CDD505-2E9C-101B-9397-08002B2CF9AE}" pid="11" name="_NewReviewCycle">
    <vt:lpwstr/>
  </property>
  <property fmtid="{D5CDD505-2E9C-101B-9397-08002B2CF9AE}" pid="12" name="CTPClassification">
    <vt:lpwstr>CTP_NT</vt:lpwstr>
  </property>
  <property fmtid="{D5CDD505-2E9C-101B-9397-08002B2CF9AE}" pid="13" name="MSIP_Label_9aa06179-68b3-4e2b-b09b-a2424735516b_Enabled">
    <vt:lpwstr>False</vt:lpwstr>
  </property>
  <property fmtid="{D5CDD505-2E9C-101B-9397-08002B2CF9AE}" pid="14" name="MSIP_Label_9aa06179-68b3-4e2b-b09b-a2424735516b_SiteId">
    <vt:lpwstr>46c98d88-e344-4ed4-8496-4ed7712e255d</vt:lpwstr>
  </property>
  <property fmtid="{D5CDD505-2E9C-101B-9397-08002B2CF9AE}" pid="15" name="MSIP_Label_9aa06179-68b3-4e2b-b09b-a2424735516b_Owner">
    <vt:lpwstr>dmitry.belov@intel.com</vt:lpwstr>
  </property>
  <property fmtid="{D5CDD505-2E9C-101B-9397-08002B2CF9AE}" pid="16" name="MSIP_Label_9aa06179-68b3-4e2b-b09b-a2424735516b_SetDate">
    <vt:lpwstr>2021-05-19T08:04:03.4805523Z</vt:lpwstr>
  </property>
  <property fmtid="{D5CDD505-2E9C-101B-9397-08002B2CF9AE}" pid="17" name="MSIP_Label_9aa06179-68b3-4e2b-b09b-a2424735516b_Name">
    <vt:lpwstr>Intel Confidential</vt:lpwstr>
  </property>
  <property fmtid="{D5CDD505-2E9C-101B-9397-08002B2CF9AE}" pid="18" name="MSIP_Label_9aa06179-68b3-4e2b-b09b-a2424735516b_Application">
    <vt:lpwstr>Microsoft Azure Information Protection</vt:lpwstr>
  </property>
  <property fmtid="{D5CDD505-2E9C-101B-9397-08002B2CF9AE}" pid="19" name="MSIP_Label_9aa06179-68b3-4e2b-b09b-a2424735516b_ActionId">
    <vt:lpwstr>74c5dd67-3d7a-4c57-ab1a-f920de49aae1</vt:lpwstr>
  </property>
  <property fmtid="{D5CDD505-2E9C-101B-9397-08002B2CF9AE}" pid="20" name="MSIP_Label_9aa06179-68b3-4e2b-b09b-a2424735516b_Extended_MSFT_Method">
    <vt:lpwstr>Manual</vt:lpwstr>
  </property>
  <property fmtid="{D5CDD505-2E9C-101B-9397-08002B2CF9AE}" pid="21" name="_dlc_DocIdItemGuid">
    <vt:lpwstr>f1616cc1-3bf0-409b-9d38-198c73d702cb</vt:lpwstr>
  </property>
  <property fmtid="{D5CDD505-2E9C-101B-9397-08002B2CF9AE}" pid="22" name="_readonly">
    <vt:lpwstr/>
  </property>
  <property fmtid="{D5CDD505-2E9C-101B-9397-08002B2CF9AE}" pid="23" name="_change">
    <vt:lpwstr/>
  </property>
  <property fmtid="{D5CDD505-2E9C-101B-9397-08002B2CF9AE}" pid="24" name="_full-control">
    <vt:lpwstr/>
  </property>
  <property fmtid="{D5CDD505-2E9C-101B-9397-08002B2CF9AE}" pid="25" name="sflag">
    <vt:lpwstr>1684223368</vt:lpwstr>
  </property>
</Properties>
</file>