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248BADC2-FEC7-49F7-91D6-718BDBA7D753}" xr6:coauthVersionLast="47" xr6:coauthVersionMax="47" xr10:uidLastSave="{00000000-0000-0000-0000-000000000000}"/>
  <bookViews>
    <workbookView xWindow="6514" yWindow="1894" windowWidth="16560" windowHeight="14126" tabRatio="854" activeTab="3" xr2:uid="{00000000-000D-0000-FFFF-FFFF00000000}"/>
  </bookViews>
  <sheets>
    <sheet name="Cover Sheet" sheetId="47" r:id="rId1"/>
    <sheet name="General Info" sheetId="49" r:id="rId2"/>
    <sheet name="Summary (original data)" sheetId="63" r:id="rId3"/>
    <sheet name="Summary (Lab A corrected) " sheetId="75" r:id="rId4"/>
    <sheet name="Lab A" sheetId="68" r:id="rId5"/>
    <sheet name="Lab B" sheetId="65" r:id="rId6"/>
    <sheet name="Lab C" sheetId="66" r:id="rId7"/>
    <sheet name="Lab E" sheetId="69" r:id="rId8"/>
    <sheet name="PAD 1" sheetId="70" r:id="rId9"/>
    <sheet name="PAD 2" sheetId="72" r:id="rId10"/>
    <sheet name="PAD 3" sheetId="73" r:id="rId11"/>
    <sheet name="PAD 4" sheetId="7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5" l="1"/>
  <c r="I6" i="75" s="1"/>
  <c r="C12" i="75" s="1"/>
  <c r="C5" i="75"/>
  <c r="J5" i="75" s="1"/>
  <c r="C4" i="75"/>
  <c r="C3" i="75"/>
  <c r="J3" i="75" s="1"/>
  <c r="G6" i="75"/>
  <c r="E6" i="75"/>
  <c r="D6" i="75"/>
  <c r="G5" i="75"/>
  <c r="E5" i="75"/>
  <c r="D5" i="75"/>
  <c r="G4" i="75"/>
  <c r="E4" i="75"/>
  <c r="D4" i="75"/>
  <c r="E3" i="75"/>
  <c r="D3" i="75"/>
  <c r="F3" i="73"/>
  <c r="F5" i="73"/>
  <c r="F6" i="73"/>
  <c r="F7" i="73"/>
  <c r="F8" i="73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F35" i="73"/>
  <c r="F36" i="73"/>
  <c r="F37" i="73"/>
  <c r="F38" i="73"/>
  <c r="F39" i="73"/>
  <c r="F40" i="73"/>
  <c r="G5" i="63"/>
  <c r="F3" i="74"/>
  <c r="F4" i="74"/>
  <c r="F5" i="74"/>
  <c r="F6" i="74"/>
  <c r="F7" i="74"/>
  <c r="F8" i="74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E3" i="74"/>
  <c r="E4" i="74"/>
  <c r="E5" i="74"/>
  <c r="E6" i="74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D3" i="74"/>
  <c r="D4" i="74"/>
  <c r="D5" i="74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C3" i="74"/>
  <c r="C4" i="74"/>
  <c r="C5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E3" i="73"/>
  <c r="E4" i="73"/>
  <c r="E5" i="73"/>
  <c r="E6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D3" i="73"/>
  <c r="D4" i="73"/>
  <c r="D5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2" i="73"/>
  <c r="D25" i="73"/>
  <c r="D26" i="73"/>
  <c r="D27" i="73"/>
  <c r="D28" i="73"/>
  <c r="D29" i="73"/>
  <c r="D32" i="73"/>
  <c r="D33" i="73"/>
  <c r="D34" i="73"/>
  <c r="D35" i="73"/>
  <c r="D39" i="73"/>
  <c r="D40" i="73"/>
  <c r="C3" i="73"/>
  <c r="C4" i="73"/>
  <c r="C5" i="73"/>
  <c r="C6" i="73"/>
  <c r="C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F3" i="72"/>
  <c r="F4" i="72"/>
  <c r="F5" i="72"/>
  <c r="F6" i="72"/>
  <c r="F7" i="72"/>
  <c r="F8" i="72"/>
  <c r="F9" i="72"/>
  <c r="F10" i="72"/>
  <c r="F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30" i="72"/>
  <c r="F31" i="72"/>
  <c r="F32" i="72"/>
  <c r="F33" i="72"/>
  <c r="F34" i="72"/>
  <c r="F35" i="72"/>
  <c r="F36" i="72"/>
  <c r="F38" i="72"/>
  <c r="F39" i="72"/>
  <c r="F40" i="72"/>
  <c r="E3" i="72"/>
  <c r="E4" i="72"/>
  <c r="E5" i="72"/>
  <c r="E6" i="72"/>
  <c r="E7" i="72"/>
  <c r="E8" i="72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D3" i="72"/>
  <c r="D4" i="72"/>
  <c r="D5" i="72"/>
  <c r="D6" i="72"/>
  <c r="D7" i="72"/>
  <c r="D8" i="72"/>
  <c r="D9" i="72"/>
  <c r="D10" i="72"/>
  <c r="D11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30" i="72"/>
  <c r="D31" i="72"/>
  <c r="D32" i="72"/>
  <c r="D33" i="72"/>
  <c r="D34" i="72"/>
  <c r="D35" i="72"/>
  <c r="D36" i="72"/>
  <c r="D37" i="72"/>
  <c r="D38" i="72"/>
  <c r="D39" i="72"/>
  <c r="D40" i="72"/>
  <c r="C3" i="72"/>
  <c r="C4" i="72"/>
  <c r="C5" i="72"/>
  <c r="C6" i="72"/>
  <c r="C7" i="72"/>
  <c r="C8" i="72"/>
  <c r="C9" i="72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G6" i="63"/>
  <c r="G4" i="63"/>
  <c r="E6" i="63"/>
  <c r="E5" i="63"/>
  <c r="E4" i="63"/>
  <c r="I4" i="63" s="1"/>
  <c r="E3" i="63"/>
  <c r="D6" i="63"/>
  <c r="D5" i="63"/>
  <c r="D4" i="63"/>
  <c r="D3" i="63"/>
  <c r="C6" i="63"/>
  <c r="C5" i="63"/>
  <c r="C4" i="63"/>
  <c r="C3" i="63"/>
  <c r="G12" i="75" l="1"/>
  <c r="J6" i="75"/>
  <c r="D12" i="75"/>
  <c r="E12" i="75"/>
  <c r="I5" i="75"/>
  <c r="C11" i="75" s="1"/>
  <c r="I4" i="75"/>
  <c r="D10" i="75" s="1"/>
  <c r="J4" i="75"/>
  <c r="I3" i="75"/>
  <c r="D9" i="75" s="1"/>
  <c r="J6" i="63"/>
  <c r="I6" i="63"/>
  <c r="D12" i="63" s="1"/>
  <c r="I5" i="63"/>
  <c r="G11" i="63" s="1"/>
  <c r="I3" i="63"/>
  <c r="C9" i="63" s="1"/>
  <c r="J3" i="63"/>
  <c r="J5" i="63"/>
  <c r="C10" i="63"/>
  <c r="D10" i="63"/>
  <c r="G10" i="63"/>
  <c r="E10" i="63"/>
  <c r="J4" i="63"/>
  <c r="E10" i="75" l="1"/>
  <c r="D11" i="75"/>
  <c r="C10" i="75"/>
  <c r="G10" i="75"/>
  <c r="G11" i="75"/>
  <c r="C9" i="75"/>
  <c r="E9" i="75"/>
  <c r="E11" i="75"/>
  <c r="C12" i="63"/>
  <c r="G12" i="63"/>
  <c r="E12" i="63"/>
  <c r="D11" i="63"/>
  <c r="E11" i="63"/>
  <c r="C11" i="63"/>
  <c r="D9" i="63"/>
  <c r="E9" i="63"/>
</calcChain>
</file>

<file path=xl/sharedStrings.xml><?xml version="1.0" encoding="utf-8"?>
<sst xmlns="http://schemas.openxmlformats.org/spreadsheetml/2006/main" count="240" uniqueCount="77">
  <si>
    <t>CAICT</t>
    <phoneticPr fontId="1" type="noConversion"/>
  </si>
  <si>
    <t>Pass/fail limit</t>
  </si>
  <si>
    <t>Device</t>
  </si>
  <si>
    <t>Device</t>
    <phoneticPr fontId="1" type="noConversion"/>
  </si>
  <si>
    <t>Band</t>
  </si>
  <si>
    <t>TS 38.151</t>
    <phoneticPr fontId="1" type="noConversion"/>
  </si>
  <si>
    <t>Average
approach</t>
    <phoneticPr fontId="1" type="noConversion"/>
  </si>
  <si>
    <t>Tdoc number:</t>
  </si>
  <si>
    <t>Agenda item:</t>
  </si>
  <si>
    <t>Source:</t>
  </si>
  <si>
    <t>Title:</t>
  </si>
  <si>
    <t>Document for:</t>
  </si>
  <si>
    <t>Discussion</t>
    <phoneticPr fontId="1" type="noConversion"/>
  </si>
  <si>
    <t>Abstract:</t>
  </si>
  <si>
    <t>EUT Positioning</t>
    <phoneticPr fontId="1" type="noConversion"/>
  </si>
  <si>
    <t>Free Space</t>
    <phoneticPr fontId="1" type="noConversion"/>
  </si>
  <si>
    <t>Usage Mode</t>
  </si>
  <si>
    <t>Test Conditions</t>
  </si>
  <si>
    <t>Operation Mode</t>
  </si>
  <si>
    <t>Smartphone</t>
  </si>
  <si>
    <t xml:space="preserve">UE Type </t>
  </si>
  <si>
    <t>Performance alignment device (PAD) information</t>
    <phoneticPr fontId="1" type="noConversion"/>
  </si>
  <si>
    <t>Channel Model</t>
    <phoneticPr fontId="1" type="noConversion"/>
  </si>
  <si>
    <t>Test Plan</t>
  </si>
  <si>
    <t>Test system</t>
  </si>
  <si>
    <t>Test Methodology</t>
  </si>
  <si>
    <t>SCS</t>
  </si>
  <si>
    <t>Band #</t>
  </si>
  <si>
    <t>Max-Min
deviation</t>
    <phoneticPr fontId="1" type="noConversion"/>
  </si>
  <si>
    <t>Average
value</t>
    <phoneticPr fontId="1" type="noConversion"/>
  </si>
  <si>
    <t>n261</t>
    <phoneticPr fontId="1" type="noConversion"/>
  </si>
  <si>
    <t>n257</t>
    <phoneticPr fontId="1" type="noConversion"/>
  </si>
  <si>
    <t>Band for NR FR1 MIMO OTA lab alignment</t>
    <phoneticPr fontId="1" type="noConversion"/>
  </si>
  <si>
    <t>n261 (for PADs support n261), n257 (for the PAD does not support n261)</t>
    <phoneticPr fontId="1" type="noConversion"/>
  </si>
  <si>
    <t>Bandwidth</t>
  </si>
  <si>
    <t>100 MHz</t>
    <phoneticPr fontId="1" type="noConversion"/>
  </si>
  <si>
    <t>120 kHz</t>
    <phoneticPr fontId="1" type="noConversion"/>
  </si>
  <si>
    <t>3D Multi-Probe Anechoic Chamber (3D-MPAC) with 6 dual-polarized probes</t>
    <phoneticPr fontId="1" type="noConversion"/>
  </si>
  <si>
    <t>Channel Model (per 3GPP TS 38.151 Annex D.1)</t>
    <phoneticPr fontId="1" type="noConversion"/>
  </si>
  <si>
    <t>UMi CDL-C</t>
    <phoneticPr fontId="1" type="noConversion"/>
  </si>
  <si>
    <t>NR Non-Standalone (NSA)</t>
    <phoneticPr fontId="1" type="noConversion"/>
  </si>
  <si>
    <t>Power Class</t>
    <phoneticPr fontId="1" type="noConversion"/>
  </si>
  <si>
    <t>PC3</t>
    <phoneticPr fontId="1" type="noConversion"/>
  </si>
  <si>
    <t>Per 3GPP TS 38.151 Annex B.3</t>
    <phoneticPr fontId="1" type="noConversion"/>
  </si>
  <si>
    <t>Lab B</t>
    <phoneticPr fontId="1" type="noConversion"/>
  </si>
  <si>
    <t>Lab A</t>
    <phoneticPr fontId="1" type="noConversion"/>
  </si>
  <si>
    <t>Lab C</t>
    <phoneticPr fontId="1" type="noConversion"/>
  </si>
  <si>
    <t>Lab D</t>
    <phoneticPr fontId="1" type="noConversion"/>
  </si>
  <si>
    <t>Lab E</t>
    <phoneticPr fontId="1" type="noConversion"/>
  </si>
  <si>
    <t>PAD 1</t>
    <phoneticPr fontId="1" type="noConversion"/>
  </si>
  <si>
    <t>PAD 2</t>
    <phoneticPr fontId="1" type="noConversion"/>
  </si>
  <si>
    <t>PAD 3</t>
    <phoneticPr fontId="1" type="noConversion"/>
  </si>
  <si>
    <t>PAD 4</t>
    <phoneticPr fontId="1" type="noConversion"/>
  </si>
  <si>
    <t>R4-2400194, Apple</t>
    <phoneticPr fontId="1" type="noConversion"/>
  </si>
  <si>
    <t>PAD#</t>
    <phoneticPr fontId="1" type="noConversion"/>
  </si>
  <si>
    <t>Sensitivity value @ 70% TP [dBm/120kHz] at Test point# (per Table B.2.3-1 of TS38.151)</t>
    <phoneticPr fontId="1" type="noConversion"/>
  </si>
  <si>
    <t>NA</t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</si>
  <si>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  <phoneticPr fontId="1" type="noConversion"/>
  </si>
  <si>
    <t>Number of test points fail to reach 70%TP</t>
    <phoneticPr fontId="1" type="noConversion"/>
  </si>
  <si>
    <r>
      <t>MASC</t>
    </r>
    <r>
      <rPr>
        <b/>
        <vertAlign val="subscript"/>
        <sz val="10"/>
        <color theme="1"/>
        <rFont val="Arial"/>
        <family val="2"/>
      </rPr>
      <t>70</t>
    </r>
    <r>
      <rPr>
        <b/>
        <sz val="10"/>
        <color theme="1"/>
        <rFont val="Arial"/>
        <family val="2"/>
      </rPr>
      <t xml:space="preserve"> measurement result [dBm/120kHz]</t>
    </r>
    <phoneticPr fontId="1" type="noConversion"/>
  </si>
  <si>
    <t>NA</t>
    <phoneticPr fontId="1" type="noConversion"/>
  </si>
  <si>
    <t>R4-2405463, CAICT</t>
    <phoneticPr fontId="1" type="noConversion"/>
  </si>
  <si>
    <t>Huawei</t>
  </si>
  <si>
    <t>R4-2405312, CMCC</t>
    <phoneticPr fontId="1" type="noConversion"/>
  </si>
  <si>
    <t xml:space="preserve">Lab alignment conclusion </t>
    <phoneticPr fontId="1" type="noConversion"/>
  </si>
  <si>
    <t>TBA</t>
    <phoneticPr fontId="1" type="noConversion"/>
  </si>
  <si>
    <t xml:space="preserve"> TRMS offset [dBm/120kHz]</t>
    <phoneticPr fontId="1" type="noConversion"/>
  </si>
  <si>
    <t>·</t>
    <phoneticPr fontId="1" type="noConversion"/>
  </si>
  <si>
    <t>Linear
average (in dB)</t>
    <phoneticPr fontId="1" type="noConversion"/>
  </si>
  <si>
    <t>R4-2406133, Huawei</t>
    <phoneticPr fontId="1" type="noConversion"/>
  </si>
  <si>
    <t>Pass</t>
    <phoneticPr fontId="1" type="noConversion"/>
  </si>
  <si>
    <t>± 0.75*preliminary MU, i.e., ± 3.79 dB</t>
    <phoneticPr fontId="1" type="noConversion"/>
  </si>
  <si>
    <t>This spreadsheet presents a summary of the Rel-18 FR2 MIMO OTA lab alignment results.</t>
    <phoneticPr fontId="1" type="noConversion"/>
  </si>
  <si>
    <t>7.10.1</t>
    <phoneticPr fontId="1" type="noConversion"/>
  </si>
  <si>
    <t>R4-2407663</t>
    <phoneticPr fontId="1" type="noConversion"/>
  </si>
  <si>
    <t>Summary of 3GPP Rel-18 FR2 MIMO OTA lab alignment results</t>
    <phoneticPr fontId="1" type="noConversion"/>
  </si>
  <si>
    <t>3GPP TSG-RAN WG4 Meeting # 111
Fukuoka, Japan, 20th – 24th May, 2024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</si>
</sst>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color theme="4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3" borderId="0" xfId="0" applyFont="1" applyFill="1"/>
    <xf numFmtId="0" fontId="4" fillId="3" borderId="0" xfId="0" applyFont="1" applyFill="1"/>
    <xf numFmtId="0" fontId="8" fillId="0" borderId="0" xfId="0" applyFont="1"/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4" borderId="18" xfId="0" applyNumberFormat="1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29" xfId="0" applyBorder="1"/>
    <xf numFmtId="0" fontId="5" fillId="2" borderId="1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4" fillId="3" borderId="0" xfId="0" applyFont="1" applyFill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</cellXfs>
  <cellStyles count="2">
    <cellStyle name="Normal_SEMC OTA Test requirements" xfId="1" xr:uid="{78263F07-3B51-47C2-927B-291AE562DF8B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FR2 MIMO OTA lab alignment — MASC measurement results [dBm/120kHz] </a:t>
            </a:r>
            <a:endParaRPr lang="zh-CN" altLang="zh-CN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Lab 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data)'!$C$3:$C$6</c:f>
              <c:numCache>
                <c:formatCode>#,##0.00</c:formatCode>
                <c:ptCount val="4"/>
                <c:pt idx="0">
                  <c:v>-104.9721</c:v>
                </c:pt>
                <c:pt idx="1">
                  <c:v>-108.5609</c:v>
                </c:pt>
                <c:pt idx="2">
                  <c:v>-105.4038</c:v>
                </c:pt>
                <c:pt idx="3">
                  <c:v>-108.76439999999999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E-47DA-9198-D81A59C8C060}"/>
            </c:ext>
          </c:extLst>
        </c:ser>
        <c:ser>
          <c:idx val="1"/>
          <c:order val="1"/>
          <c:tx>
            <c:v>Lab 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data)'!$D$3:$D$6</c:f>
              <c:numCache>
                <c:formatCode>#,##0.00</c:formatCode>
                <c:ptCount val="4"/>
                <c:pt idx="0">
                  <c:v>-101.78655554493864</c:v>
                </c:pt>
                <c:pt idx="1">
                  <c:v>-104.92033925020669</c:v>
                </c:pt>
                <c:pt idx="2">
                  <c:v>-101.91801825529259</c:v>
                </c:pt>
                <c:pt idx="3">
                  <c:v>-105.79888698362301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E-47DA-9198-D81A59C8C060}"/>
            </c:ext>
          </c:extLst>
        </c:ser>
        <c:ser>
          <c:idx val="2"/>
          <c:order val="2"/>
          <c:tx>
            <c:v>Lab 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data)'!$E$3:$E$6</c:f>
              <c:numCache>
                <c:formatCode>#,##0.00</c:formatCode>
                <c:ptCount val="4"/>
                <c:pt idx="0">
                  <c:v>-100.6407</c:v>
                </c:pt>
                <c:pt idx="1">
                  <c:v>-103.86620000000001</c:v>
                </c:pt>
                <c:pt idx="2">
                  <c:v>-101.2193</c:v>
                </c:pt>
                <c:pt idx="3">
                  <c:v>-104.5942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E-47DA-9198-D81A59C8C060}"/>
            </c:ext>
          </c:extLst>
        </c:ser>
        <c:ser>
          <c:idx val="3"/>
          <c:order val="3"/>
          <c:tx>
            <c:strRef>
              <c:f>'Summary (original data)'!$G$2</c:f>
              <c:strCache>
                <c:ptCount val="1"/>
                <c:pt idx="0">
                  <c:v>Lab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(original data)'!$G$3:$G$6</c:f>
              <c:numCache>
                <c:formatCode>#,##0.00</c:formatCode>
                <c:ptCount val="4"/>
                <c:pt idx="0">
                  <c:v>0</c:v>
                </c:pt>
                <c:pt idx="1">
                  <c:v>-105.41200000000001</c:v>
                </c:pt>
                <c:pt idx="2">
                  <c:v>-103.30800000000001</c:v>
                </c:pt>
                <c:pt idx="3">
                  <c:v>-106.006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5-4649-8ED5-4980C0287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0183743"/>
        <c:axId val="2060177503"/>
      </c:barChart>
      <c:catAx>
        <c:axId val="2060183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60177503"/>
        <c:crosses val="autoZero"/>
        <c:auto val="1"/>
        <c:lblAlgn val="ctr"/>
        <c:lblOffset val="100"/>
        <c:noMultiLvlLbl val="0"/>
      </c:catAx>
      <c:valAx>
        <c:axId val="2060177503"/>
        <c:scaling>
          <c:orientation val="maxMin"/>
          <c:max val="-96"/>
          <c:min val="-1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6018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FR2 MIMO OTA lab alignment — MASC offset [dBm/120kHz] </a:t>
            </a:r>
            <a:endParaRPr lang="zh-CN" altLang="zh-CN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Lab 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data)'!$C$9:$C$12</c:f>
              <c:numCache>
                <c:formatCode>#,##0.00</c:formatCode>
                <c:ptCount val="4"/>
                <c:pt idx="0">
                  <c:v>-2.5056481516871258</c:v>
                </c:pt>
                <c:pt idx="1">
                  <c:v>-2.8710401874483296</c:v>
                </c:pt>
                <c:pt idx="2">
                  <c:v>-2.4415204361768446</c:v>
                </c:pt>
                <c:pt idx="3">
                  <c:v>-2.4735282540942478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F-4D50-AFC6-6C32278C078B}"/>
            </c:ext>
          </c:extLst>
        </c:ser>
        <c:ser>
          <c:idx val="1"/>
          <c:order val="1"/>
          <c:tx>
            <c:v>Lab 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data)'!$D$9:$D$12</c:f>
              <c:numCache>
                <c:formatCode>#,##0.00</c:formatCode>
                <c:ptCount val="4"/>
                <c:pt idx="0">
                  <c:v>0.67989630337423534</c:v>
                </c:pt>
                <c:pt idx="1">
                  <c:v>0.76952056234497945</c:v>
                </c:pt>
                <c:pt idx="2">
                  <c:v>1.0442613085305652</c:v>
                </c:pt>
                <c:pt idx="3">
                  <c:v>0.49198476228274046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F-4D50-AFC6-6C32278C078B}"/>
            </c:ext>
          </c:extLst>
        </c:ser>
        <c:ser>
          <c:idx val="2"/>
          <c:order val="2"/>
          <c:tx>
            <c:v>Lab 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(original data)'!$A$9:$A$12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(original data)'!$E$9:$E$12</c:f>
              <c:numCache>
                <c:formatCode>#,##0.00</c:formatCode>
                <c:ptCount val="4"/>
                <c:pt idx="0">
                  <c:v>1.8257518483128763</c:v>
                </c:pt>
                <c:pt idx="1">
                  <c:v>1.8236598125516679</c:v>
                </c:pt>
                <c:pt idx="2">
                  <c:v>1.7429795638231553</c:v>
                </c:pt>
                <c:pt idx="3">
                  <c:v>1.6966717459057463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F-4D50-AFC6-6C32278C078B}"/>
            </c:ext>
          </c:extLst>
        </c:ser>
        <c:ser>
          <c:idx val="3"/>
          <c:order val="3"/>
          <c:tx>
            <c:strRef>
              <c:f>'Summary (original data)'!$G$8</c:f>
              <c:strCache>
                <c:ptCount val="1"/>
                <c:pt idx="0">
                  <c:v>Lab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(original data)'!$G$9:$G$12</c:f>
              <c:numCache>
                <c:formatCode>#,##0.00</c:formatCode>
                <c:ptCount val="4"/>
                <c:pt idx="0">
                  <c:v>0</c:v>
                </c:pt>
                <c:pt idx="1">
                  <c:v>0.27785981255166803</c:v>
                </c:pt>
                <c:pt idx="2">
                  <c:v>-0.34572043617684756</c:v>
                </c:pt>
                <c:pt idx="3">
                  <c:v>0.28487174590574682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CA2-8945-A323AEB3A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257759"/>
        <c:axId val="509258239"/>
      </c:barChart>
      <c:catAx>
        <c:axId val="509257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9258239"/>
        <c:crosses val="autoZero"/>
        <c:auto val="1"/>
        <c:lblAlgn val="ctr"/>
        <c:lblOffset val="100"/>
        <c:noMultiLvlLbl val="0"/>
      </c:catAx>
      <c:valAx>
        <c:axId val="5092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92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FR2 MIMO OTA lab alignment — MASC measurement results [dBm/120kHz] </a:t>
            </a:r>
            <a:endParaRPr lang="zh-CN" altLang="zh-CN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Lab 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260277243702642E-17"/>
                  <c:y val="-3.2381839069909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77-4AA5-AD52-A46D26FF9D29}"/>
                </c:ext>
              </c:extLst>
            </c:dLbl>
            <c:dLbl>
              <c:idx val="1"/>
              <c:layout>
                <c:manualLayout>
                  <c:x val="-4.1041108974810568E-17"/>
                  <c:y val="-1.387793102996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77-4AA5-AD52-A46D26FF9D29}"/>
                </c:ext>
              </c:extLst>
            </c:dLbl>
            <c:dLbl>
              <c:idx val="2"/>
              <c:layout>
                <c:manualLayout>
                  <c:x val="0"/>
                  <c:y val="-2.3129885049935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77-4AA5-AD52-A46D26FF9D29}"/>
                </c:ext>
              </c:extLst>
            </c:dLbl>
            <c:dLbl>
              <c:idx val="3"/>
              <c:layout>
                <c:manualLayout>
                  <c:x val="0"/>
                  <c:y val="-3.236110479137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77-4AA5-AD52-A46D26FF9D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'!$C$3:$C$6</c:f>
              <c:numCache>
                <c:formatCode>#,##0.00</c:formatCode>
                <c:ptCount val="4"/>
                <c:pt idx="0">
                  <c:v>-101.9721</c:v>
                </c:pt>
                <c:pt idx="1">
                  <c:v>-105.5609</c:v>
                </c:pt>
                <c:pt idx="2">
                  <c:v>-102.4038</c:v>
                </c:pt>
                <c:pt idx="3">
                  <c:v>-105.76439999999999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7-4AA5-AD52-A46D26FF9D29}"/>
            </c:ext>
          </c:extLst>
        </c:ser>
        <c:ser>
          <c:idx val="1"/>
          <c:order val="1"/>
          <c:tx>
            <c:v>Lab 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'!$D$3:$D$6</c:f>
              <c:numCache>
                <c:formatCode>#,##0.00</c:formatCode>
                <c:ptCount val="4"/>
                <c:pt idx="0">
                  <c:v>-101.78655554493864</c:v>
                </c:pt>
                <c:pt idx="1">
                  <c:v>-104.92033925020669</c:v>
                </c:pt>
                <c:pt idx="2">
                  <c:v>-101.91801825529259</c:v>
                </c:pt>
                <c:pt idx="3">
                  <c:v>-105.79888698362301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7-4AA5-AD52-A46D26FF9D29}"/>
            </c:ext>
          </c:extLst>
        </c:ser>
        <c:ser>
          <c:idx val="2"/>
          <c:order val="2"/>
          <c:tx>
            <c:v>Lab 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'!$A$3:$A$6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'!$E$3:$E$6</c:f>
              <c:numCache>
                <c:formatCode>#,##0.00</c:formatCode>
                <c:ptCount val="4"/>
                <c:pt idx="0">
                  <c:v>-100.6407</c:v>
                </c:pt>
                <c:pt idx="1">
                  <c:v>-103.86620000000001</c:v>
                </c:pt>
                <c:pt idx="2">
                  <c:v>-101.2193</c:v>
                </c:pt>
                <c:pt idx="3">
                  <c:v>-104.5942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7-4AA5-AD52-A46D26FF9D29}"/>
            </c:ext>
          </c:extLst>
        </c:ser>
        <c:ser>
          <c:idx val="3"/>
          <c:order val="3"/>
          <c:tx>
            <c:strRef>
              <c:f>'Summary (Lab A corrected) '!$G$2</c:f>
              <c:strCache>
                <c:ptCount val="1"/>
                <c:pt idx="0">
                  <c:v>Lab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(Lab A corrected) '!$G$3:$G$6</c:f>
              <c:numCache>
                <c:formatCode>#,##0.00</c:formatCode>
                <c:ptCount val="4"/>
                <c:pt idx="0">
                  <c:v>0</c:v>
                </c:pt>
                <c:pt idx="1">
                  <c:v>-105.41200000000001</c:v>
                </c:pt>
                <c:pt idx="2">
                  <c:v>-103.30800000000001</c:v>
                </c:pt>
                <c:pt idx="3">
                  <c:v>-106.006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7-4AA5-AD52-A46D26FF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0183743"/>
        <c:axId val="2060177503"/>
      </c:barChart>
      <c:catAx>
        <c:axId val="2060183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60177503"/>
        <c:crosses val="autoZero"/>
        <c:auto val="1"/>
        <c:lblAlgn val="ctr"/>
        <c:lblOffset val="100"/>
        <c:noMultiLvlLbl val="0"/>
      </c:catAx>
      <c:valAx>
        <c:axId val="2060177503"/>
        <c:scaling>
          <c:orientation val="maxMin"/>
          <c:max val="-96"/>
          <c:min val="-1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6018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FR2 MIMO OTA lab alignment — MASC offset [dBm/120kHz] </a:t>
            </a:r>
            <a:endParaRPr lang="zh-CN" altLang="zh-CN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Lab 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'!$C$9:$C$12</c:f>
              <c:numCache>
                <c:formatCode>#,##0.00</c:formatCode>
                <c:ptCount val="4"/>
                <c:pt idx="0">
                  <c:v>-0.50564815168712585</c:v>
                </c:pt>
                <c:pt idx="1">
                  <c:v>-0.62104018744832956</c:v>
                </c:pt>
                <c:pt idx="2">
                  <c:v>-0.19152043617684456</c:v>
                </c:pt>
                <c:pt idx="3">
                  <c:v>-0.22352825409424781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B-4843-AB8E-001841438C81}"/>
            </c:ext>
          </c:extLst>
        </c:ser>
        <c:ser>
          <c:idx val="1"/>
          <c:order val="1"/>
          <c:tx>
            <c:v>Lab 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'!$D$9:$D$12</c:f>
              <c:numCache>
                <c:formatCode>#,##0.00</c:formatCode>
                <c:ptCount val="4"/>
                <c:pt idx="0">
                  <c:v>-0.32010369662576466</c:v>
                </c:pt>
                <c:pt idx="1">
                  <c:v>1.9520562344979453E-2</c:v>
                </c:pt>
                <c:pt idx="2">
                  <c:v>0.2942613085305652</c:v>
                </c:pt>
                <c:pt idx="3">
                  <c:v>-0.25801523771725954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B-4843-AB8E-001841438C81}"/>
            </c:ext>
          </c:extLst>
        </c:ser>
        <c:ser>
          <c:idx val="2"/>
          <c:order val="2"/>
          <c:tx>
            <c:v>Lab 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(Lab A corrected) '!$A$9:$A$12</c:f>
              <c:strCache>
                <c:ptCount val="4"/>
                <c:pt idx="0">
                  <c:v>PAD 1</c:v>
                </c:pt>
                <c:pt idx="1">
                  <c:v>PAD 2</c:v>
                </c:pt>
                <c:pt idx="2">
                  <c:v>PAD 3</c:v>
                </c:pt>
                <c:pt idx="3">
                  <c:v>PAD 4</c:v>
                </c:pt>
              </c:strCache>
            </c:strRef>
          </c:cat>
          <c:val>
            <c:numRef>
              <c:f>'Summary (Lab A corrected) '!$E$9:$E$12</c:f>
              <c:numCache>
                <c:formatCode>#,##0.00</c:formatCode>
                <c:ptCount val="4"/>
                <c:pt idx="0">
                  <c:v>0.82575184831287629</c:v>
                </c:pt>
                <c:pt idx="1">
                  <c:v>1.0736598125516679</c:v>
                </c:pt>
                <c:pt idx="2">
                  <c:v>0.99297956382315533</c:v>
                </c:pt>
                <c:pt idx="3">
                  <c:v>0.94667174590574632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DB-4843-AB8E-001841438C81}"/>
            </c:ext>
          </c:extLst>
        </c:ser>
        <c:ser>
          <c:idx val="3"/>
          <c:order val="3"/>
          <c:tx>
            <c:strRef>
              <c:f>'Summary (Lab A corrected) '!$G$8</c:f>
              <c:strCache>
                <c:ptCount val="1"/>
                <c:pt idx="0">
                  <c:v>Lab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DB-4843-AB8E-001841438C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(Lab A corrected) '!$G$9:$G$12</c:f>
              <c:numCache>
                <c:formatCode>#,##0.00</c:formatCode>
                <c:ptCount val="4"/>
                <c:pt idx="0">
                  <c:v>0</c:v>
                </c:pt>
                <c:pt idx="1">
                  <c:v>-0.47214018744833197</c:v>
                </c:pt>
                <c:pt idx="2">
                  <c:v>-1.0957204361768476</c:v>
                </c:pt>
                <c:pt idx="3">
                  <c:v>-0.46512825409425318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DB-4843-AB8E-00184143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257759"/>
        <c:axId val="509258239"/>
      </c:barChart>
      <c:catAx>
        <c:axId val="509257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9258239"/>
        <c:crosses val="autoZero"/>
        <c:auto val="1"/>
        <c:lblAlgn val="ctr"/>
        <c:lblOffset val="100"/>
        <c:noMultiLvlLbl val="0"/>
      </c:catAx>
      <c:valAx>
        <c:axId val="5092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92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Sensitivity values </a:t>
            </a:r>
            <a:r>
              <a:rPr lang="en-US" altLang="zh-CN" baseline="0"/>
              <a:t>at each test point [dBm/120kHz]</a:t>
            </a:r>
            <a:r>
              <a:rPr lang="en-US" altLang="zh-CN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— PAD 1 </a:t>
            </a:r>
            <a:r>
              <a:rPr lang="en-US" altLang="zh-CN" baseline="0"/>
              <a:t>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'PAD 1'!$C$2</c:f>
              <c:strCache>
                <c:ptCount val="1"/>
                <c:pt idx="0">
                  <c:v>Lab A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'PAD 1'!$B$3:$B$38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1'!$C$3:$C$38</c:f>
              <c:numCache>
                <c:formatCode>General</c:formatCode>
                <c:ptCount val="36"/>
                <c:pt idx="0">
                  <c:v>-107.5</c:v>
                </c:pt>
                <c:pt idx="1">
                  <c:v>-104.5</c:v>
                </c:pt>
                <c:pt idx="2">
                  <c:v>-106</c:v>
                </c:pt>
                <c:pt idx="3">
                  <c:v>-104.5</c:v>
                </c:pt>
                <c:pt idx="4">
                  <c:v>-108</c:v>
                </c:pt>
                <c:pt idx="5">
                  <c:v>-107</c:v>
                </c:pt>
                <c:pt idx="6">
                  <c:v>-101.5</c:v>
                </c:pt>
                <c:pt idx="7">
                  <c:v>-106.5</c:v>
                </c:pt>
                <c:pt idx="8">
                  <c:v>-101.5</c:v>
                </c:pt>
                <c:pt idx="9">
                  <c:v>-96</c:v>
                </c:pt>
                <c:pt idx="10">
                  <c:v>-102.5</c:v>
                </c:pt>
                <c:pt idx="11">
                  <c:v>-104</c:v>
                </c:pt>
                <c:pt idx="12">
                  <c:v>-104.5</c:v>
                </c:pt>
                <c:pt idx="13">
                  <c:v>-99.5</c:v>
                </c:pt>
                <c:pt idx="14">
                  <c:v>-99</c:v>
                </c:pt>
                <c:pt idx="15">
                  <c:v>-106.5</c:v>
                </c:pt>
                <c:pt idx="16">
                  <c:v>-98</c:v>
                </c:pt>
                <c:pt idx="17">
                  <c:v>-106.5</c:v>
                </c:pt>
                <c:pt idx="18">
                  <c:v>-94.5</c:v>
                </c:pt>
                <c:pt idx="19">
                  <c:v>-95.5</c:v>
                </c:pt>
                <c:pt idx="20">
                  <c:v>-96.5</c:v>
                </c:pt>
                <c:pt idx="21">
                  <c:v>-95.5</c:v>
                </c:pt>
                <c:pt idx="22">
                  <c:v>-94</c:v>
                </c:pt>
                <c:pt idx="23">
                  <c:v>-94</c:v>
                </c:pt>
                <c:pt idx="24">
                  <c:v>-102.5</c:v>
                </c:pt>
                <c:pt idx="25">
                  <c:v>-103</c:v>
                </c:pt>
                <c:pt idx="26">
                  <c:v>-103</c:v>
                </c:pt>
                <c:pt idx="27">
                  <c:v>-91</c:v>
                </c:pt>
                <c:pt idx="28">
                  <c:v>-92</c:v>
                </c:pt>
                <c:pt idx="29">
                  <c:v>-96.5</c:v>
                </c:pt>
                <c:pt idx="30">
                  <c:v>-92.5</c:v>
                </c:pt>
                <c:pt idx="31">
                  <c:v>-89.5</c:v>
                </c:pt>
                <c:pt idx="32">
                  <c:v>-99</c:v>
                </c:pt>
                <c:pt idx="33">
                  <c:v>-96.5</c:v>
                </c:pt>
                <c:pt idx="34">
                  <c:v>-85</c:v>
                </c:pt>
                <c:pt idx="35">
                  <c:v>-93.5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C0-42DE-A2CC-F230025A037D}"/>
            </c:ext>
          </c:extLst>
        </c:ser>
        <c:ser>
          <c:idx val="1"/>
          <c:order val="1"/>
          <c:tx>
            <c:strRef>
              <c:f>'PAD 1'!$D$2</c:f>
              <c:strCache>
                <c:ptCount val="1"/>
                <c:pt idx="0">
                  <c:v>Lab B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'PAD 1'!$B$3:$B$38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1'!$D$3:$D$38</c:f>
              <c:numCache>
                <c:formatCode>General</c:formatCode>
                <c:ptCount val="36"/>
                <c:pt idx="0">
                  <c:v>-103.5</c:v>
                </c:pt>
                <c:pt idx="1">
                  <c:v>-101.5</c:v>
                </c:pt>
                <c:pt idx="2">
                  <c:v>-103</c:v>
                </c:pt>
                <c:pt idx="3">
                  <c:v>-88</c:v>
                </c:pt>
                <c:pt idx="4">
                  <c:v>-105.5</c:v>
                </c:pt>
                <c:pt idx="5">
                  <c:v>-104</c:v>
                </c:pt>
                <c:pt idx="6">
                  <c:v>-98</c:v>
                </c:pt>
                <c:pt idx="7">
                  <c:v>-100</c:v>
                </c:pt>
                <c:pt idx="8">
                  <c:v>-99.5</c:v>
                </c:pt>
                <c:pt idx="9">
                  <c:v>-94.5</c:v>
                </c:pt>
                <c:pt idx="10">
                  <c:v>-100.5</c:v>
                </c:pt>
                <c:pt idx="11">
                  <c:v>-100</c:v>
                </c:pt>
                <c:pt idx="12">
                  <c:v>-102.5</c:v>
                </c:pt>
                <c:pt idx="13">
                  <c:v>-88.5</c:v>
                </c:pt>
                <c:pt idx="14">
                  <c:v>-97</c:v>
                </c:pt>
                <c:pt idx="15">
                  <c:v>-103.5</c:v>
                </c:pt>
                <c:pt idx="16">
                  <c:v>-94</c:v>
                </c:pt>
                <c:pt idx="17">
                  <c:v>-104</c:v>
                </c:pt>
                <c:pt idx="19">
                  <c:v>-100</c:v>
                </c:pt>
                <c:pt idx="20">
                  <c:v>-86</c:v>
                </c:pt>
                <c:pt idx="21">
                  <c:v>-100.5</c:v>
                </c:pt>
                <c:pt idx="22">
                  <c:v>-101</c:v>
                </c:pt>
                <c:pt idx="23">
                  <c:v>-90</c:v>
                </c:pt>
                <c:pt idx="24">
                  <c:v>-88</c:v>
                </c:pt>
                <c:pt idx="29">
                  <c:v>-93.5</c:v>
                </c:pt>
                <c:pt idx="31">
                  <c:v>-96</c:v>
                </c:pt>
                <c:pt idx="35">
                  <c:v>-88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0-42DE-A2CC-F230025A037D}"/>
            </c:ext>
          </c:extLst>
        </c:ser>
        <c:ser>
          <c:idx val="2"/>
          <c:order val="2"/>
          <c:tx>
            <c:strRef>
              <c:f>'PAD 1'!$E$2</c:f>
              <c:strCache>
                <c:ptCount val="1"/>
                <c:pt idx="0">
                  <c:v>Lab C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'PAD 1'!$B$3:$B$38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1'!$E$3:$E$38</c:f>
              <c:numCache>
                <c:formatCode>General</c:formatCode>
                <c:ptCount val="36"/>
                <c:pt idx="0">
                  <c:v>-104</c:v>
                </c:pt>
                <c:pt idx="1">
                  <c:v>-100.5</c:v>
                </c:pt>
                <c:pt idx="2">
                  <c:v>-103</c:v>
                </c:pt>
                <c:pt idx="3">
                  <c:v>-103.5</c:v>
                </c:pt>
                <c:pt idx="4">
                  <c:v>-103</c:v>
                </c:pt>
                <c:pt idx="5">
                  <c:v>-101</c:v>
                </c:pt>
                <c:pt idx="6">
                  <c:v>-97.5</c:v>
                </c:pt>
                <c:pt idx="7">
                  <c:v>-102.5</c:v>
                </c:pt>
                <c:pt idx="8">
                  <c:v>-96.5</c:v>
                </c:pt>
                <c:pt idx="9">
                  <c:v>-91.5</c:v>
                </c:pt>
                <c:pt idx="10">
                  <c:v>-96</c:v>
                </c:pt>
                <c:pt idx="11">
                  <c:v>-96.5</c:v>
                </c:pt>
                <c:pt idx="12">
                  <c:v>-100.5</c:v>
                </c:pt>
                <c:pt idx="13">
                  <c:v>-92.5</c:v>
                </c:pt>
                <c:pt idx="14">
                  <c:v>-95</c:v>
                </c:pt>
                <c:pt idx="15">
                  <c:v>-101.5</c:v>
                </c:pt>
                <c:pt idx="16">
                  <c:v>-94.5</c:v>
                </c:pt>
                <c:pt idx="17">
                  <c:v>-101</c:v>
                </c:pt>
                <c:pt idx="18">
                  <c:v>-89</c:v>
                </c:pt>
                <c:pt idx="19">
                  <c:v>-88</c:v>
                </c:pt>
                <c:pt idx="20">
                  <c:v>-88.5</c:v>
                </c:pt>
                <c:pt idx="21">
                  <c:v>-89</c:v>
                </c:pt>
                <c:pt idx="22">
                  <c:v>-87.5</c:v>
                </c:pt>
                <c:pt idx="23">
                  <c:v>-88</c:v>
                </c:pt>
                <c:pt idx="24">
                  <c:v>-99.5</c:v>
                </c:pt>
                <c:pt idx="25">
                  <c:v>-96</c:v>
                </c:pt>
                <c:pt idx="26">
                  <c:v>-98.5</c:v>
                </c:pt>
                <c:pt idx="27">
                  <c:v>-87</c:v>
                </c:pt>
                <c:pt idx="28">
                  <c:v>-88</c:v>
                </c:pt>
                <c:pt idx="29">
                  <c:v>-93.5</c:v>
                </c:pt>
                <c:pt idx="30">
                  <c:v>-88.5</c:v>
                </c:pt>
                <c:pt idx="31">
                  <c:v>-84.5</c:v>
                </c:pt>
                <c:pt idx="32">
                  <c:v>-94</c:v>
                </c:pt>
                <c:pt idx="33">
                  <c:v>-92</c:v>
                </c:pt>
                <c:pt idx="34">
                  <c:v>-80.5</c:v>
                </c:pt>
                <c:pt idx="35">
                  <c:v>-88.5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C0-42DE-A2CC-F230025A0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768288"/>
        <c:axId val="1545768768"/>
      </c:scatterChart>
      <c:valAx>
        <c:axId val="1545768288"/>
        <c:scaling>
          <c:orientation val="minMax"/>
          <c:max val="36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768"/>
        <c:crosses val="autoZero"/>
        <c:crossBetween val="midCat"/>
        <c:majorUnit val="5"/>
      </c:valAx>
      <c:valAx>
        <c:axId val="1545768768"/>
        <c:scaling>
          <c:orientation val="maxMin"/>
          <c:max val="-80"/>
          <c:min val="-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Sensitivity values </a:t>
            </a:r>
            <a:r>
              <a:rPr lang="en-US" altLang="zh-CN" baseline="0"/>
              <a:t>at each test point [dBm/120kHz] </a:t>
            </a:r>
            <a:r>
              <a:rPr lang="en-US" altLang="zh-CN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— PAD 2 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'PAD 2'!$C$2</c:f>
              <c:strCache>
                <c:ptCount val="1"/>
                <c:pt idx="0">
                  <c:v>Lab A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'PAD 2'!$B$3:$B$38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2'!$C$3:$C$38</c:f>
              <c:numCache>
                <c:formatCode>General</c:formatCode>
                <c:ptCount val="36"/>
                <c:pt idx="0">
                  <c:v>-94</c:v>
                </c:pt>
                <c:pt idx="1">
                  <c:v>-104.5</c:v>
                </c:pt>
                <c:pt idx="2">
                  <c:v>-103.5</c:v>
                </c:pt>
                <c:pt idx="3">
                  <c:v>-104.5</c:v>
                </c:pt>
                <c:pt idx="4">
                  <c:v>-102</c:v>
                </c:pt>
                <c:pt idx="5">
                  <c:v>-97</c:v>
                </c:pt>
                <c:pt idx="6">
                  <c:v>-109.5</c:v>
                </c:pt>
                <c:pt idx="7">
                  <c:v>-107</c:v>
                </c:pt>
                <c:pt idx="8">
                  <c:v>-102.5</c:v>
                </c:pt>
                <c:pt idx="9">
                  <c:v>-107</c:v>
                </c:pt>
                <c:pt idx="10">
                  <c:v>-101.5</c:v>
                </c:pt>
                <c:pt idx="11">
                  <c:v>-108</c:v>
                </c:pt>
                <c:pt idx="12">
                  <c:v>-110.5</c:v>
                </c:pt>
                <c:pt idx="13">
                  <c:v>-107.5</c:v>
                </c:pt>
                <c:pt idx="14">
                  <c:v>-95.5</c:v>
                </c:pt>
                <c:pt idx="15">
                  <c:v>-108</c:v>
                </c:pt>
                <c:pt idx="16">
                  <c:v>-111.5</c:v>
                </c:pt>
                <c:pt idx="17">
                  <c:v>-108.5</c:v>
                </c:pt>
                <c:pt idx="18">
                  <c:v>-106</c:v>
                </c:pt>
                <c:pt idx="19">
                  <c:v>-104.5</c:v>
                </c:pt>
                <c:pt idx="20">
                  <c:v>-110</c:v>
                </c:pt>
                <c:pt idx="21">
                  <c:v>-98</c:v>
                </c:pt>
                <c:pt idx="22">
                  <c:v>-97.5</c:v>
                </c:pt>
                <c:pt idx="23">
                  <c:v>-108.5</c:v>
                </c:pt>
                <c:pt idx="24">
                  <c:v>-111</c:v>
                </c:pt>
                <c:pt idx="25">
                  <c:v>-108</c:v>
                </c:pt>
                <c:pt idx="26">
                  <c:v>-105.5</c:v>
                </c:pt>
                <c:pt idx="27">
                  <c:v>-101.5</c:v>
                </c:pt>
                <c:pt idx="28">
                  <c:v>-107</c:v>
                </c:pt>
                <c:pt idx="29">
                  <c:v>-109</c:v>
                </c:pt>
                <c:pt idx="30">
                  <c:v>-105</c:v>
                </c:pt>
                <c:pt idx="31">
                  <c:v>-96.5</c:v>
                </c:pt>
                <c:pt idx="32">
                  <c:v>-104.5</c:v>
                </c:pt>
                <c:pt idx="33">
                  <c:v>-103.5</c:v>
                </c:pt>
                <c:pt idx="34">
                  <c:v>-94</c:v>
                </c:pt>
                <c:pt idx="35">
                  <c:v>-96.5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FA-40B0-A2AD-2DA7F97D9F0C}"/>
            </c:ext>
          </c:extLst>
        </c:ser>
        <c:ser>
          <c:idx val="1"/>
          <c:order val="1"/>
          <c:tx>
            <c:strRef>
              <c:f>'PAD 2'!$D$2</c:f>
              <c:strCache>
                <c:ptCount val="1"/>
                <c:pt idx="0">
                  <c:v>Lab B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'PAD 2'!$B$3:$B$38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2'!$D$3:$D$38</c:f>
              <c:numCache>
                <c:formatCode>General</c:formatCode>
                <c:ptCount val="36"/>
                <c:pt idx="0">
                  <c:v>-95</c:v>
                </c:pt>
                <c:pt idx="1">
                  <c:v>-100</c:v>
                </c:pt>
                <c:pt idx="2">
                  <c:v>-101.5</c:v>
                </c:pt>
                <c:pt idx="3">
                  <c:v>-90</c:v>
                </c:pt>
                <c:pt idx="4">
                  <c:v>-90</c:v>
                </c:pt>
                <c:pt idx="5">
                  <c:v>-90</c:v>
                </c:pt>
                <c:pt idx="6">
                  <c:v>-106.5</c:v>
                </c:pt>
                <c:pt idx="7">
                  <c:v>-92</c:v>
                </c:pt>
                <c:pt idx="8">
                  <c:v>-100.5</c:v>
                </c:pt>
                <c:pt idx="12">
                  <c:v>-107.5</c:v>
                </c:pt>
                <c:pt idx="13">
                  <c:v>-104.5</c:v>
                </c:pt>
                <c:pt idx="14">
                  <c:v>-91</c:v>
                </c:pt>
                <c:pt idx="15">
                  <c:v>-90</c:v>
                </c:pt>
                <c:pt idx="16">
                  <c:v>-107</c:v>
                </c:pt>
                <c:pt idx="17">
                  <c:v>-104</c:v>
                </c:pt>
                <c:pt idx="18">
                  <c:v>-104</c:v>
                </c:pt>
                <c:pt idx="19">
                  <c:v>-96</c:v>
                </c:pt>
                <c:pt idx="20">
                  <c:v>-100</c:v>
                </c:pt>
                <c:pt idx="21">
                  <c:v>-108</c:v>
                </c:pt>
                <c:pt idx="22">
                  <c:v>-105.5</c:v>
                </c:pt>
                <c:pt idx="23">
                  <c:v>-105.5</c:v>
                </c:pt>
                <c:pt idx="24">
                  <c:v>-89</c:v>
                </c:pt>
                <c:pt idx="25">
                  <c:v>-95.5</c:v>
                </c:pt>
                <c:pt idx="27">
                  <c:v>-105.5</c:v>
                </c:pt>
                <c:pt idx="28">
                  <c:v>-101.5</c:v>
                </c:pt>
                <c:pt idx="29">
                  <c:v>-105.5</c:v>
                </c:pt>
                <c:pt idx="30">
                  <c:v>-104</c:v>
                </c:pt>
                <c:pt idx="31">
                  <c:v>-106</c:v>
                </c:pt>
                <c:pt idx="32">
                  <c:v>-99</c:v>
                </c:pt>
                <c:pt idx="33">
                  <c:v>-93.5</c:v>
                </c:pt>
                <c:pt idx="34">
                  <c:v>-97</c:v>
                </c:pt>
                <c:pt idx="35">
                  <c:v>-97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FA-40B0-A2AD-2DA7F97D9F0C}"/>
            </c:ext>
          </c:extLst>
        </c:ser>
        <c:ser>
          <c:idx val="2"/>
          <c:order val="2"/>
          <c:tx>
            <c:strRef>
              <c:f>'PAD 2'!$E$2</c:f>
              <c:strCache>
                <c:ptCount val="1"/>
                <c:pt idx="0">
                  <c:v>Lab C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'PAD 2'!$B$3:$B$38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2'!$E$3:$E$38</c:f>
              <c:numCache>
                <c:formatCode>General</c:formatCode>
                <c:ptCount val="36"/>
                <c:pt idx="0">
                  <c:v>-91</c:v>
                </c:pt>
                <c:pt idx="1">
                  <c:v>-103.5</c:v>
                </c:pt>
                <c:pt idx="2">
                  <c:v>-99</c:v>
                </c:pt>
                <c:pt idx="3">
                  <c:v>-102.5</c:v>
                </c:pt>
                <c:pt idx="4">
                  <c:v>-98</c:v>
                </c:pt>
                <c:pt idx="5">
                  <c:v>-94.5</c:v>
                </c:pt>
                <c:pt idx="6">
                  <c:v>-105</c:v>
                </c:pt>
                <c:pt idx="7">
                  <c:v>-103.5</c:v>
                </c:pt>
                <c:pt idx="8">
                  <c:v>-97</c:v>
                </c:pt>
                <c:pt idx="9">
                  <c:v>-103</c:v>
                </c:pt>
                <c:pt idx="10">
                  <c:v>-95.5</c:v>
                </c:pt>
                <c:pt idx="11">
                  <c:v>-104</c:v>
                </c:pt>
                <c:pt idx="12">
                  <c:v>-105.5</c:v>
                </c:pt>
                <c:pt idx="13">
                  <c:v>-101.5</c:v>
                </c:pt>
                <c:pt idx="14">
                  <c:v>-89</c:v>
                </c:pt>
                <c:pt idx="15">
                  <c:v>-106.5</c:v>
                </c:pt>
                <c:pt idx="16">
                  <c:v>-105.5</c:v>
                </c:pt>
                <c:pt idx="17">
                  <c:v>-103</c:v>
                </c:pt>
                <c:pt idx="18">
                  <c:v>-101</c:v>
                </c:pt>
                <c:pt idx="19">
                  <c:v>-96</c:v>
                </c:pt>
                <c:pt idx="20">
                  <c:v>-104</c:v>
                </c:pt>
                <c:pt idx="21">
                  <c:v>-91</c:v>
                </c:pt>
                <c:pt idx="22">
                  <c:v>-90</c:v>
                </c:pt>
                <c:pt idx="23">
                  <c:v>-103</c:v>
                </c:pt>
                <c:pt idx="24">
                  <c:v>-100.5</c:v>
                </c:pt>
                <c:pt idx="25">
                  <c:v>-106</c:v>
                </c:pt>
                <c:pt idx="26">
                  <c:v>-101</c:v>
                </c:pt>
                <c:pt idx="27">
                  <c:v>-95.5</c:v>
                </c:pt>
                <c:pt idx="28">
                  <c:v>-100.5</c:v>
                </c:pt>
                <c:pt idx="29">
                  <c:v>-104.5</c:v>
                </c:pt>
                <c:pt idx="30">
                  <c:v>-99</c:v>
                </c:pt>
                <c:pt idx="31">
                  <c:v>-93.5</c:v>
                </c:pt>
                <c:pt idx="32">
                  <c:v>-97.5</c:v>
                </c:pt>
                <c:pt idx="33">
                  <c:v>-99.5</c:v>
                </c:pt>
                <c:pt idx="34">
                  <c:v>-89.5</c:v>
                </c:pt>
                <c:pt idx="35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FA-40B0-A2AD-2DA7F97D9F0C}"/>
            </c:ext>
          </c:extLst>
        </c:ser>
        <c:ser>
          <c:idx val="3"/>
          <c:order val="3"/>
          <c:tx>
            <c:strRef>
              <c:f>'PAD 2'!$F$2</c:f>
              <c:strCache>
                <c:ptCount val="1"/>
                <c:pt idx="0">
                  <c:v>Lab 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'PAD 2'!$B$3:$B$38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2'!$F$3:$F$38</c:f>
              <c:numCache>
                <c:formatCode>General</c:formatCode>
                <c:ptCount val="36"/>
                <c:pt idx="0">
                  <c:v>-106.946</c:v>
                </c:pt>
                <c:pt idx="1">
                  <c:v>-94.945999999999998</c:v>
                </c:pt>
                <c:pt idx="2">
                  <c:v>-105.946</c:v>
                </c:pt>
                <c:pt idx="3">
                  <c:v>-97.945999999999998</c:v>
                </c:pt>
                <c:pt idx="4">
                  <c:v>-95.945999999999998</c:v>
                </c:pt>
                <c:pt idx="5">
                  <c:v>-105.946</c:v>
                </c:pt>
                <c:pt idx="6">
                  <c:v>-97.945999999999998</c:v>
                </c:pt>
                <c:pt idx="7">
                  <c:v>-96.945999999999998</c:v>
                </c:pt>
                <c:pt idx="8">
                  <c:v>-106.946</c:v>
                </c:pt>
                <c:pt idx="9">
                  <c:v>-95.945999999999998</c:v>
                </c:pt>
                <c:pt idx="10">
                  <c:v>-100.946</c:v>
                </c:pt>
                <c:pt idx="11">
                  <c:v>-101.946</c:v>
                </c:pt>
                <c:pt idx="12">
                  <c:v>-101.946</c:v>
                </c:pt>
                <c:pt idx="13">
                  <c:v>-100.946</c:v>
                </c:pt>
                <c:pt idx="14">
                  <c:v>-107.946</c:v>
                </c:pt>
                <c:pt idx="15">
                  <c:v>-102.946</c:v>
                </c:pt>
                <c:pt idx="16">
                  <c:v>-95.945999999999998</c:v>
                </c:pt>
                <c:pt idx="17">
                  <c:v>-103.946</c:v>
                </c:pt>
                <c:pt idx="18">
                  <c:v>-94.945999999999998</c:v>
                </c:pt>
                <c:pt idx="19">
                  <c:v>-106.946</c:v>
                </c:pt>
                <c:pt idx="20">
                  <c:v>-99.945999999999998</c:v>
                </c:pt>
                <c:pt idx="21">
                  <c:v>-103.946</c:v>
                </c:pt>
                <c:pt idx="22">
                  <c:v>-104.946</c:v>
                </c:pt>
                <c:pt idx="23">
                  <c:v>-94.945999999999998</c:v>
                </c:pt>
                <c:pt idx="24">
                  <c:v>-100.946</c:v>
                </c:pt>
                <c:pt idx="25">
                  <c:v>-106.946</c:v>
                </c:pt>
                <c:pt idx="26">
                  <c:v>-108.946</c:v>
                </c:pt>
                <c:pt idx="27">
                  <c:v>-95.945999999999998</c:v>
                </c:pt>
                <c:pt idx="28">
                  <c:v>-96.945999999999998</c:v>
                </c:pt>
                <c:pt idx="29">
                  <c:v>-92.945999999999998</c:v>
                </c:pt>
                <c:pt idx="30">
                  <c:v>-95.945999999999998</c:v>
                </c:pt>
                <c:pt idx="31">
                  <c:v>-95.945999999999998</c:v>
                </c:pt>
                <c:pt idx="32">
                  <c:v>-100.946</c:v>
                </c:pt>
                <c:pt idx="33">
                  <c:v>-105.946</c:v>
                </c:pt>
                <c:pt idx="35">
                  <c:v>-88.945999999999998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FA-40B0-A2AD-2DA7F97D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768288"/>
        <c:axId val="1545768768"/>
      </c:scatterChart>
      <c:valAx>
        <c:axId val="1545768288"/>
        <c:scaling>
          <c:orientation val="minMax"/>
          <c:max val="36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768"/>
        <c:crosses val="autoZero"/>
        <c:crossBetween val="midCat"/>
        <c:majorUnit val="5"/>
      </c:valAx>
      <c:valAx>
        <c:axId val="1545768768"/>
        <c:scaling>
          <c:orientation val="maxMin"/>
          <c:max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Sensitivity values </a:t>
            </a:r>
            <a:r>
              <a:rPr lang="en-US" altLang="zh-CN" baseline="0"/>
              <a:t>at each test point [dBm/120kHz]</a:t>
            </a:r>
            <a:r>
              <a:rPr lang="en-US" altLang="zh-CN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— PAD 3 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'PAD 3'!$C$2</c:f>
              <c:strCache>
                <c:ptCount val="1"/>
                <c:pt idx="0">
                  <c:v>Lab A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'PAD 3'!$B$3:$B$38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3'!$C$3:$C$38</c:f>
              <c:numCache>
                <c:formatCode>General</c:formatCode>
                <c:ptCount val="36"/>
                <c:pt idx="0">
                  <c:v>-102</c:v>
                </c:pt>
                <c:pt idx="1">
                  <c:v>-104</c:v>
                </c:pt>
                <c:pt idx="2">
                  <c:v>-104</c:v>
                </c:pt>
                <c:pt idx="3">
                  <c:v>-95</c:v>
                </c:pt>
                <c:pt idx="4">
                  <c:v>-96.5</c:v>
                </c:pt>
                <c:pt idx="5">
                  <c:v>-96.5</c:v>
                </c:pt>
                <c:pt idx="6">
                  <c:v>-107</c:v>
                </c:pt>
                <c:pt idx="7">
                  <c:v>-102</c:v>
                </c:pt>
                <c:pt idx="8">
                  <c:v>-103</c:v>
                </c:pt>
                <c:pt idx="9">
                  <c:v>-93</c:v>
                </c:pt>
                <c:pt idx="10">
                  <c:v>-93.5</c:v>
                </c:pt>
                <c:pt idx="11">
                  <c:v>-97</c:v>
                </c:pt>
                <c:pt idx="12">
                  <c:v>-105.5</c:v>
                </c:pt>
                <c:pt idx="13">
                  <c:v>-109.5</c:v>
                </c:pt>
                <c:pt idx="14">
                  <c:v>-95.5</c:v>
                </c:pt>
                <c:pt idx="15">
                  <c:v>-101</c:v>
                </c:pt>
                <c:pt idx="16">
                  <c:v>-109.5</c:v>
                </c:pt>
                <c:pt idx="17">
                  <c:v>-102.5</c:v>
                </c:pt>
                <c:pt idx="18">
                  <c:v>-90</c:v>
                </c:pt>
                <c:pt idx="19">
                  <c:v>-103.5</c:v>
                </c:pt>
                <c:pt idx="20">
                  <c:v>-93</c:v>
                </c:pt>
                <c:pt idx="21">
                  <c:v>-93</c:v>
                </c:pt>
                <c:pt idx="22">
                  <c:v>-98.5</c:v>
                </c:pt>
                <c:pt idx="23">
                  <c:v>-108.5</c:v>
                </c:pt>
                <c:pt idx="24">
                  <c:v>-106</c:v>
                </c:pt>
                <c:pt idx="25">
                  <c:v>-97</c:v>
                </c:pt>
                <c:pt idx="26">
                  <c:v>-101.5</c:v>
                </c:pt>
                <c:pt idx="27">
                  <c:v>-90</c:v>
                </c:pt>
                <c:pt idx="28">
                  <c:v>-87</c:v>
                </c:pt>
                <c:pt idx="29">
                  <c:v>-105.5</c:v>
                </c:pt>
                <c:pt idx="30">
                  <c:v>-104.5</c:v>
                </c:pt>
                <c:pt idx="31">
                  <c:v>-97.5</c:v>
                </c:pt>
                <c:pt idx="32">
                  <c:v>-101</c:v>
                </c:pt>
                <c:pt idx="33">
                  <c:v>-96.5</c:v>
                </c:pt>
                <c:pt idx="34">
                  <c:v>-92</c:v>
                </c:pt>
                <c:pt idx="35">
                  <c:v>-102.5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F1-49E3-8230-CF304EF94A23}"/>
            </c:ext>
          </c:extLst>
        </c:ser>
        <c:ser>
          <c:idx val="1"/>
          <c:order val="1"/>
          <c:tx>
            <c:strRef>
              <c:f>'PAD 3'!$D$2</c:f>
              <c:strCache>
                <c:ptCount val="1"/>
                <c:pt idx="0">
                  <c:v>Lab B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'PAD 3'!$B$3:$B$38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3'!$D$3:$D$38</c:f>
              <c:numCache>
                <c:formatCode>General</c:formatCode>
                <c:ptCount val="36"/>
                <c:pt idx="0">
                  <c:v>-99</c:v>
                </c:pt>
                <c:pt idx="1">
                  <c:v>-101</c:v>
                </c:pt>
                <c:pt idx="2">
                  <c:v>-100.5</c:v>
                </c:pt>
                <c:pt idx="3">
                  <c:v>-92</c:v>
                </c:pt>
                <c:pt idx="4">
                  <c:v>-94</c:v>
                </c:pt>
                <c:pt idx="5">
                  <c:v>-93.5</c:v>
                </c:pt>
                <c:pt idx="6">
                  <c:v>-103</c:v>
                </c:pt>
                <c:pt idx="7">
                  <c:v>-98.5</c:v>
                </c:pt>
                <c:pt idx="8">
                  <c:v>-99.5</c:v>
                </c:pt>
                <c:pt idx="9">
                  <c:v>-90</c:v>
                </c:pt>
                <c:pt idx="10">
                  <c:v>-88.5</c:v>
                </c:pt>
                <c:pt idx="11">
                  <c:v>-95.5</c:v>
                </c:pt>
                <c:pt idx="12">
                  <c:v>-102</c:v>
                </c:pt>
                <c:pt idx="13">
                  <c:v>-105.5</c:v>
                </c:pt>
                <c:pt idx="14">
                  <c:v>-93.5</c:v>
                </c:pt>
                <c:pt idx="15">
                  <c:v>-98.5</c:v>
                </c:pt>
                <c:pt idx="16">
                  <c:v>-105.5</c:v>
                </c:pt>
                <c:pt idx="17">
                  <c:v>-99</c:v>
                </c:pt>
                <c:pt idx="19">
                  <c:v>-100.5</c:v>
                </c:pt>
                <c:pt idx="22">
                  <c:v>-95.5</c:v>
                </c:pt>
                <c:pt idx="23">
                  <c:v>-104</c:v>
                </c:pt>
                <c:pt idx="24">
                  <c:v>-103</c:v>
                </c:pt>
                <c:pt idx="25">
                  <c:v>-94</c:v>
                </c:pt>
                <c:pt idx="26">
                  <c:v>-99</c:v>
                </c:pt>
                <c:pt idx="29">
                  <c:v>-103.5</c:v>
                </c:pt>
                <c:pt idx="30">
                  <c:v>-102</c:v>
                </c:pt>
                <c:pt idx="31">
                  <c:v>-95</c:v>
                </c:pt>
                <c:pt idx="32">
                  <c:v>-99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F1-49E3-8230-CF304EF94A23}"/>
            </c:ext>
          </c:extLst>
        </c:ser>
        <c:ser>
          <c:idx val="2"/>
          <c:order val="2"/>
          <c:tx>
            <c:strRef>
              <c:f>'PAD 3'!$E$2</c:f>
              <c:strCache>
                <c:ptCount val="1"/>
                <c:pt idx="0">
                  <c:v>Lab C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'PAD 3'!$B$3:$B$38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3'!$E$3:$E$38</c:f>
              <c:numCache>
                <c:formatCode>General</c:formatCode>
                <c:ptCount val="36"/>
                <c:pt idx="0">
                  <c:v>-100.5</c:v>
                </c:pt>
                <c:pt idx="1">
                  <c:v>-100.5</c:v>
                </c:pt>
                <c:pt idx="2">
                  <c:v>-101.5</c:v>
                </c:pt>
                <c:pt idx="3">
                  <c:v>-91</c:v>
                </c:pt>
                <c:pt idx="4">
                  <c:v>-90.5</c:v>
                </c:pt>
                <c:pt idx="5">
                  <c:v>-93.5</c:v>
                </c:pt>
                <c:pt idx="6">
                  <c:v>-103.5</c:v>
                </c:pt>
                <c:pt idx="7">
                  <c:v>-98.5</c:v>
                </c:pt>
                <c:pt idx="8">
                  <c:v>-99.5</c:v>
                </c:pt>
                <c:pt idx="9">
                  <c:v>-87</c:v>
                </c:pt>
                <c:pt idx="10">
                  <c:v>-88.5</c:v>
                </c:pt>
                <c:pt idx="11">
                  <c:v>-90</c:v>
                </c:pt>
                <c:pt idx="12">
                  <c:v>-100.5</c:v>
                </c:pt>
                <c:pt idx="13">
                  <c:v>-105.5</c:v>
                </c:pt>
                <c:pt idx="14">
                  <c:v>-92</c:v>
                </c:pt>
                <c:pt idx="15">
                  <c:v>-96</c:v>
                </c:pt>
                <c:pt idx="16">
                  <c:v>-103.5</c:v>
                </c:pt>
                <c:pt idx="17">
                  <c:v>-96.5</c:v>
                </c:pt>
                <c:pt idx="18">
                  <c:v>-86</c:v>
                </c:pt>
                <c:pt idx="19">
                  <c:v>-99.5</c:v>
                </c:pt>
                <c:pt idx="20">
                  <c:v>-83</c:v>
                </c:pt>
                <c:pt idx="21">
                  <c:v>-88.5</c:v>
                </c:pt>
                <c:pt idx="22">
                  <c:v>-95</c:v>
                </c:pt>
                <c:pt idx="23">
                  <c:v>-105.5</c:v>
                </c:pt>
                <c:pt idx="24">
                  <c:v>-99.5</c:v>
                </c:pt>
                <c:pt idx="25">
                  <c:v>-92</c:v>
                </c:pt>
                <c:pt idx="26">
                  <c:v>-97</c:v>
                </c:pt>
                <c:pt idx="27">
                  <c:v>-86.5</c:v>
                </c:pt>
                <c:pt idx="28">
                  <c:v>-82</c:v>
                </c:pt>
                <c:pt idx="29">
                  <c:v>-101</c:v>
                </c:pt>
                <c:pt idx="30">
                  <c:v>-100</c:v>
                </c:pt>
                <c:pt idx="31">
                  <c:v>-93</c:v>
                </c:pt>
                <c:pt idx="32">
                  <c:v>-96.5</c:v>
                </c:pt>
                <c:pt idx="33">
                  <c:v>-88.5</c:v>
                </c:pt>
                <c:pt idx="34">
                  <c:v>-92</c:v>
                </c:pt>
                <c:pt idx="35">
                  <c:v>-96.5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F1-49E3-8230-CF304EF94A23}"/>
            </c:ext>
          </c:extLst>
        </c:ser>
        <c:ser>
          <c:idx val="3"/>
          <c:order val="3"/>
          <c:tx>
            <c:strRef>
              <c:f>'PAD 3'!$F$2</c:f>
              <c:strCache>
                <c:ptCount val="1"/>
                <c:pt idx="0">
                  <c:v>Lab 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'PAD 3'!$B$3:$B$38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3'!$F$3:$F$38</c:f>
              <c:numCache>
                <c:formatCode>General</c:formatCode>
                <c:ptCount val="36"/>
                <c:pt idx="0">
                  <c:v>-99.793000000000006</c:v>
                </c:pt>
                <c:pt idx="2">
                  <c:v>-100.79300000000001</c:v>
                </c:pt>
                <c:pt idx="3">
                  <c:v>-85.793000000000006</c:v>
                </c:pt>
                <c:pt idx="4">
                  <c:v>-91.793000000000006</c:v>
                </c:pt>
                <c:pt idx="5">
                  <c:v>-103.79300000000001</c:v>
                </c:pt>
                <c:pt idx="6">
                  <c:v>-92.793000000000006</c:v>
                </c:pt>
                <c:pt idx="7">
                  <c:v>-81.793000000000006</c:v>
                </c:pt>
                <c:pt idx="8">
                  <c:v>-106.79300000000001</c:v>
                </c:pt>
                <c:pt idx="9">
                  <c:v>-83.793000000000006</c:v>
                </c:pt>
                <c:pt idx="10">
                  <c:v>-104.79300000000001</c:v>
                </c:pt>
                <c:pt idx="11">
                  <c:v>-85.793000000000006</c:v>
                </c:pt>
                <c:pt idx="12">
                  <c:v>-88.793000000000006</c:v>
                </c:pt>
                <c:pt idx="13">
                  <c:v>-98.793000000000006</c:v>
                </c:pt>
                <c:pt idx="14">
                  <c:v>-108.79300000000001</c:v>
                </c:pt>
                <c:pt idx="15">
                  <c:v>-86.793000000000006</c:v>
                </c:pt>
                <c:pt idx="16">
                  <c:v>-94.793000000000006</c:v>
                </c:pt>
                <c:pt idx="17">
                  <c:v>-91.793000000000006</c:v>
                </c:pt>
                <c:pt idx="18">
                  <c:v>-101.79300000000001</c:v>
                </c:pt>
                <c:pt idx="19">
                  <c:v>-105.79300000000001</c:v>
                </c:pt>
                <c:pt idx="20">
                  <c:v>-88.793000000000006</c:v>
                </c:pt>
                <c:pt idx="21">
                  <c:v>-106.79300000000001</c:v>
                </c:pt>
                <c:pt idx="22">
                  <c:v>-104.79300000000001</c:v>
                </c:pt>
                <c:pt idx="23">
                  <c:v>-98.793000000000006</c:v>
                </c:pt>
                <c:pt idx="24">
                  <c:v>-96.793000000000006</c:v>
                </c:pt>
                <c:pt idx="25">
                  <c:v>-95.793000000000006</c:v>
                </c:pt>
                <c:pt idx="26">
                  <c:v>-94.793000000000006</c:v>
                </c:pt>
                <c:pt idx="27">
                  <c:v>-96.793000000000006</c:v>
                </c:pt>
                <c:pt idx="28">
                  <c:v>-95.793000000000006</c:v>
                </c:pt>
                <c:pt idx="29">
                  <c:v>-95.793000000000006</c:v>
                </c:pt>
                <c:pt idx="30">
                  <c:v>-96.793000000000006</c:v>
                </c:pt>
                <c:pt idx="31">
                  <c:v>-101.79300000000001</c:v>
                </c:pt>
                <c:pt idx="32">
                  <c:v>-96.793000000000006</c:v>
                </c:pt>
                <c:pt idx="33">
                  <c:v>-97.793000000000006</c:v>
                </c:pt>
                <c:pt idx="34">
                  <c:v>-90.793000000000006</c:v>
                </c:pt>
                <c:pt idx="35">
                  <c:v>-94.793000000000006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57-4B56-A9CB-1D809A20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768288"/>
        <c:axId val="1545768768"/>
      </c:scatterChart>
      <c:valAx>
        <c:axId val="1545768288"/>
        <c:scaling>
          <c:orientation val="minMax"/>
          <c:max val="36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768"/>
        <c:crosses val="autoZero"/>
        <c:crossBetween val="midCat"/>
        <c:majorUnit val="5"/>
      </c:valAx>
      <c:valAx>
        <c:axId val="1545768768"/>
        <c:scaling>
          <c:orientation val="maxMin"/>
          <c:max val="-80"/>
          <c:min val="-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Sensitivity values </a:t>
            </a:r>
            <a:r>
              <a:rPr lang="en-US" altLang="zh-CN" baseline="0"/>
              <a:t>at each test point [dBm/120kHz]</a:t>
            </a:r>
            <a:r>
              <a:rPr lang="en-US" altLang="zh-CN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— PAD 4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'PAD 4'!$C$2</c:f>
              <c:strCache>
                <c:ptCount val="1"/>
                <c:pt idx="0">
                  <c:v>Lab A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'PAD 4'!$B$3:$B$38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4'!$C$3:$C$38</c:f>
              <c:numCache>
                <c:formatCode>General</c:formatCode>
                <c:ptCount val="36"/>
                <c:pt idx="0">
                  <c:v>-97.5</c:v>
                </c:pt>
                <c:pt idx="1">
                  <c:v>-109.5</c:v>
                </c:pt>
                <c:pt idx="2">
                  <c:v>-99.5</c:v>
                </c:pt>
                <c:pt idx="3">
                  <c:v>-103.5</c:v>
                </c:pt>
                <c:pt idx="4">
                  <c:v>-91.5</c:v>
                </c:pt>
                <c:pt idx="5">
                  <c:v>-94</c:v>
                </c:pt>
                <c:pt idx="6">
                  <c:v>-105.5</c:v>
                </c:pt>
                <c:pt idx="7">
                  <c:v>-112</c:v>
                </c:pt>
                <c:pt idx="8">
                  <c:v>-97.5</c:v>
                </c:pt>
                <c:pt idx="9">
                  <c:v>-97</c:v>
                </c:pt>
                <c:pt idx="10">
                  <c:v>-91.5</c:v>
                </c:pt>
                <c:pt idx="11">
                  <c:v>-107</c:v>
                </c:pt>
                <c:pt idx="12">
                  <c:v>-111.5</c:v>
                </c:pt>
                <c:pt idx="13">
                  <c:v>-100</c:v>
                </c:pt>
                <c:pt idx="14">
                  <c:v>-95.5</c:v>
                </c:pt>
                <c:pt idx="15">
                  <c:v>-114</c:v>
                </c:pt>
                <c:pt idx="16">
                  <c:v>-105</c:v>
                </c:pt>
                <c:pt idx="17">
                  <c:v>-113.5</c:v>
                </c:pt>
                <c:pt idx="18">
                  <c:v>-91</c:v>
                </c:pt>
                <c:pt idx="19">
                  <c:v>-101.5</c:v>
                </c:pt>
                <c:pt idx="20">
                  <c:v>-101.5</c:v>
                </c:pt>
                <c:pt idx="21">
                  <c:v>-93</c:v>
                </c:pt>
                <c:pt idx="22">
                  <c:v>-98</c:v>
                </c:pt>
                <c:pt idx="23">
                  <c:v>-100</c:v>
                </c:pt>
                <c:pt idx="24">
                  <c:v>-107</c:v>
                </c:pt>
                <c:pt idx="25">
                  <c:v>-107.5</c:v>
                </c:pt>
                <c:pt idx="26">
                  <c:v>-110.5</c:v>
                </c:pt>
                <c:pt idx="27">
                  <c:v>-92</c:v>
                </c:pt>
                <c:pt idx="28">
                  <c:v>-95</c:v>
                </c:pt>
                <c:pt idx="29">
                  <c:v>-101</c:v>
                </c:pt>
                <c:pt idx="30">
                  <c:v>-98.5</c:v>
                </c:pt>
                <c:pt idx="31">
                  <c:v>-95</c:v>
                </c:pt>
                <c:pt idx="32">
                  <c:v>-107.5</c:v>
                </c:pt>
                <c:pt idx="33">
                  <c:v>-104</c:v>
                </c:pt>
                <c:pt idx="34">
                  <c:v>-84.5</c:v>
                </c:pt>
                <c:pt idx="35">
                  <c:v>-98.5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8-451B-B1E5-C2324D7E3A1B}"/>
            </c:ext>
          </c:extLst>
        </c:ser>
        <c:ser>
          <c:idx val="1"/>
          <c:order val="1"/>
          <c:tx>
            <c:strRef>
              <c:f>'PAD 4'!$D$2</c:f>
              <c:strCache>
                <c:ptCount val="1"/>
                <c:pt idx="0">
                  <c:v>Lab B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'PAD 4'!$B$3:$B$38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4'!$D$3:$D$38</c:f>
              <c:numCache>
                <c:formatCode>General</c:formatCode>
                <c:ptCount val="36"/>
                <c:pt idx="0">
                  <c:v>-94</c:v>
                </c:pt>
                <c:pt idx="1">
                  <c:v>-103</c:v>
                </c:pt>
                <c:pt idx="2">
                  <c:v>-95</c:v>
                </c:pt>
                <c:pt idx="3">
                  <c:v>-100</c:v>
                </c:pt>
                <c:pt idx="4">
                  <c:v>-89.5</c:v>
                </c:pt>
                <c:pt idx="5">
                  <c:v>-89.5</c:v>
                </c:pt>
                <c:pt idx="6">
                  <c:v>-100.5</c:v>
                </c:pt>
                <c:pt idx="7">
                  <c:v>-108</c:v>
                </c:pt>
                <c:pt idx="8">
                  <c:v>-95</c:v>
                </c:pt>
                <c:pt idx="9">
                  <c:v>-92.5</c:v>
                </c:pt>
                <c:pt idx="10">
                  <c:v>-87</c:v>
                </c:pt>
                <c:pt idx="11">
                  <c:v>-103</c:v>
                </c:pt>
                <c:pt idx="12">
                  <c:v>-107</c:v>
                </c:pt>
                <c:pt idx="13">
                  <c:v>-96</c:v>
                </c:pt>
                <c:pt idx="14">
                  <c:v>-93.5</c:v>
                </c:pt>
                <c:pt idx="15">
                  <c:v>-110</c:v>
                </c:pt>
                <c:pt idx="16">
                  <c:v>-99</c:v>
                </c:pt>
                <c:pt idx="17">
                  <c:v>-109.5</c:v>
                </c:pt>
                <c:pt idx="18">
                  <c:v>-92.5</c:v>
                </c:pt>
                <c:pt idx="19">
                  <c:v>-109</c:v>
                </c:pt>
                <c:pt idx="20">
                  <c:v>-89</c:v>
                </c:pt>
                <c:pt idx="21">
                  <c:v>-103.5</c:v>
                </c:pt>
                <c:pt idx="22">
                  <c:v>-109.5</c:v>
                </c:pt>
                <c:pt idx="23">
                  <c:v>-105</c:v>
                </c:pt>
                <c:pt idx="24">
                  <c:v>-96</c:v>
                </c:pt>
                <c:pt idx="25">
                  <c:v>-92.5</c:v>
                </c:pt>
                <c:pt idx="26">
                  <c:v>-95</c:v>
                </c:pt>
                <c:pt idx="27">
                  <c:v>-95.5</c:v>
                </c:pt>
                <c:pt idx="28">
                  <c:v>-88.5</c:v>
                </c:pt>
                <c:pt idx="29">
                  <c:v>-98.5</c:v>
                </c:pt>
                <c:pt idx="30">
                  <c:v>-105</c:v>
                </c:pt>
                <c:pt idx="31">
                  <c:v>-103.5</c:v>
                </c:pt>
                <c:pt idx="32">
                  <c:v>-93</c:v>
                </c:pt>
                <c:pt idx="33">
                  <c:v>-89.5</c:v>
                </c:pt>
                <c:pt idx="34">
                  <c:v>-90</c:v>
                </c:pt>
                <c:pt idx="35">
                  <c:v>-104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38-451B-B1E5-C2324D7E3A1B}"/>
            </c:ext>
          </c:extLst>
        </c:ser>
        <c:ser>
          <c:idx val="2"/>
          <c:order val="2"/>
          <c:tx>
            <c:strRef>
              <c:f>'PAD 4'!$E$2</c:f>
              <c:strCache>
                <c:ptCount val="1"/>
                <c:pt idx="0">
                  <c:v>Lab C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'PAD 4'!$B$3:$B$38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4'!$E$3:$E$38</c:f>
              <c:numCache>
                <c:formatCode>General</c:formatCode>
                <c:ptCount val="36"/>
                <c:pt idx="0">
                  <c:v>-93</c:v>
                </c:pt>
                <c:pt idx="1">
                  <c:v>-104</c:v>
                </c:pt>
                <c:pt idx="2">
                  <c:v>-93</c:v>
                </c:pt>
                <c:pt idx="3">
                  <c:v>-97</c:v>
                </c:pt>
                <c:pt idx="4">
                  <c:v>-87</c:v>
                </c:pt>
                <c:pt idx="5">
                  <c:v>-88</c:v>
                </c:pt>
                <c:pt idx="6">
                  <c:v>-101</c:v>
                </c:pt>
                <c:pt idx="7">
                  <c:v>-108</c:v>
                </c:pt>
                <c:pt idx="8">
                  <c:v>-94</c:v>
                </c:pt>
                <c:pt idx="9">
                  <c:v>-88</c:v>
                </c:pt>
                <c:pt idx="10">
                  <c:v>-86</c:v>
                </c:pt>
                <c:pt idx="11">
                  <c:v>-101</c:v>
                </c:pt>
                <c:pt idx="12">
                  <c:v>-108</c:v>
                </c:pt>
                <c:pt idx="13">
                  <c:v>-96</c:v>
                </c:pt>
                <c:pt idx="14">
                  <c:v>-92</c:v>
                </c:pt>
                <c:pt idx="15">
                  <c:v>-109</c:v>
                </c:pt>
                <c:pt idx="16">
                  <c:v>-101</c:v>
                </c:pt>
                <c:pt idx="17">
                  <c:v>-110</c:v>
                </c:pt>
                <c:pt idx="18">
                  <c:v>-85</c:v>
                </c:pt>
                <c:pt idx="19">
                  <c:v>-96</c:v>
                </c:pt>
                <c:pt idx="20">
                  <c:v>-94.5</c:v>
                </c:pt>
                <c:pt idx="21">
                  <c:v>-90</c:v>
                </c:pt>
                <c:pt idx="22">
                  <c:v>-92</c:v>
                </c:pt>
                <c:pt idx="23">
                  <c:v>-95.5</c:v>
                </c:pt>
                <c:pt idx="24">
                  <c:v>-106</c:v>
                </c:pt>
                <c:pt idx="25">
                  <c:v>-101.5</c:v>
                </c:pt>
                <c:pt idx="26">
                  <c:v>-107.5</c:v>
                </c:pt>
                <c:pt idx="27">
                  <c:v>-88</c:v>
                </c:pt>
                <c:pt idx="28">
                  <c:v>-86</c:v>
                </c:pt>
                <c:pt idx="29">
                  <c:v>-97.5</c:v>
                </c:pt>
                <c:pt idx="30">
                  <c:v>-91</c:v>
                </c:pt>
                <c:pt idx="31">
                  <c:v>-88.5</c:v>
                </c:pt>
                <c:pt idx="32">
                  <c:v>-101</c:v>
                </c:pt>
                <c:pt idx="33">
                  <c:v>-97</c:v>
                </c:pt>
                <c:pt idx="34">
                  <c:v>-84</c:v>
                </c:pt>
                <c:pt idx="35">
                  <c:v>-91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38-451B-B1E5-C2324D7E3A1B}"/>
            </c:ext>
          </c:extLst>
        </c:ser>
        <c:ser>
          <c:idx val="3"/>
          <c:order val="3"/>
          <c:tx>
            <c:strRef>
              <c:f>'PAD 4'!$F$2</c:f>
              <c:strCache>
                <c:ptCount val="1"/>
                <c:pt idx="0">
                  <c:v>Lab 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'PAD 4'!$B$3:$B$38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'PAD 4'!$F$3:$F$38</c:f>
              <c:numCache>
                <c:formatCode>General</c:formatCode>
                <c:ptCount val="36"/>
                <c:pt idx="0">
                  <c:v>-106.946</c:v>
                </c:pt>
                <c:pt idx="1">
                  <c:v>-95.945999999999998</c:v>
                </c:pt>
                <c:pt idx="2">
                  <c:v>-108.946</c:v>
                </c:pt>
                <c:pt idx="3">
                  <c:v>-94.945999999999998</c:v>
                </c:pt>
                <c:pt idx="4">
                  <c:v>-96.945999999999998</c:v>
                </c:pt>
                <c:pt idx="5">
                  <c:v>-100.946</c:v>
                </c:pt>
                <c:pt idx="6">
                  <c:v>-102.946</c:v>
                </c:pt>
                <c:pt idx="7">
                  <c:v>-91.945999999999998</c:v>
                </c:pt>
                <c:pt idx="8">
                  <c:v>-108.946</c:v>
                </c:pt>
                <c:pt idx="9">
                  <c:v>-95.945999999999998</c:v>
                </c:pt>
                <c:pt idx="10">
                  <c:v>-100.946</c:v>
                </c:pt>
                <c:pt idx="11">
                  <c:v>-95.945999999999998</c:v>
                </c:pt>
                <c:pt idx="12">
                  <c:v>-93.945999999999998</c:v>
                </c:pt>
                <c:pt idx="13">
                  <c:v>-103.946</c:v>
                </c:pt>
                <c:pt idx="14">
                  <c:v>-107.946</c:v>
                </c:pt>
                <c:pt idx="15">
                  <c:v>-100.946</c:v>
                </c:pt>
                <c:pt idx="16">
                  <c:v>-100.946</c:v>
                </c:pt>
                <c:pt idx="17">
                  <c:v>-97.945999999999998</c:v>
                </c:pt>
                <c:pt idx="18">
                  <c:v>-95.945999999999998</c:v>
                </c:pt>
                <c:pt idx="19">
                  <c:v>-105.946</c:v>
                </c:pt>
                <c:pt idx="20">
                  <c:v>-97.945999999999998</c:v>
                </c:pt>
                <c:pt idx="21">
                  <c:v>-100.946</c:v>
                </c:pt>
                <c:pt idx="22">
                  <c:v>-98.945999999999998</c:v>
                </c:pt>
                <c:pt idx="23">
                  <c:v>-98.945999999999998</c:v>
                </c:pt>
                <c:pt idx="24">
                  <c:v>-100.946</c:v>
                </c:pt>
                <c:pt idx="25">
                  <c:v>-108.946</c:v>
                </c:pt>
                <c:pt idx="26">
                  <c:v>-109.946</c:v>
                </c:pt>
                <c:pt idx="27">
                  <c:v>-92.945999999999998</c:v>
                </c:pt>
                <c:pt idx="28">
                  <c:v>-96.945999999999998</c:v>
                </c:pt>
                <c:pt idx="29">
                  <c:v>-99.945999999999998</c:v>
                </c:pt>
                <c:pt idx="30">
                  <c:v>-92.945999999999998</c:v>
                </c:pt>
                <c:pt idx="31">
                  <c:v>-96.945999999999998</c:v>
                </c:pt>
                <c:pt idx="32">
                  <c:v>-103.946</c:v>
                </c:pt>
                <c:pt idx="33">
                  <c:v>-108.946</c:v>
                </c:pt>
                <c:pt idx="34">
                  <c:v>-88.945999999999998</c:v>
                </c:pt>
                <c:pt idx="35">
                  <c:v>-93.945999999999998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38-451B-B1E5-C2324D7E3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768288"/>
        <c:axId val="1545768768"/>
      </c:scatterChart>
      <c:valAx>
        <c:axId val="1545768288"/>
        <c:scaling>
          <c:orientation val="minMax"/>
          <c:max val="36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768"/>
        <c:crosses val="autoZero"/>
        <c:crossBetween val="midCat"/>
        <c:majorUnit val="5"/>
      </c:valAx>
      <c:valAx>
        <c:axId val="1545768768"/>
        <c:scaling>
          <c:orientation val="maxMin"/>
          <c:max val="-80"/>
          <c:min val="-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576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481482</xdr:colOff>
      <xdr:row>14</xdr:row>
      <xdr:rowOff>65937</xdr:rowOff>
    </xdr:from>
    <xdr:to>
      <xdr:col>8</xdr:col>
      <xdr:colOff>156186</xdr:colOff>
      <xdr:row>29</xdr:row>
      <xdr:rowOff>108642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777E6DEA-9104-E681-A56D-B08266901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498020</xdr:colOff>
      <xdr:row>30</xdr:row>
      <xdr:rowOff>97971</xdr:rowOff>
    </xdr:from>
    <xdr:to>
      <xdr:col>8</xdr:col>
      <xdr:colOff>158737</xdr:colOff>
      <xdr:row>45</xdr:row>
      <xdr:rowOff>146956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FC9CDE6F-28BE-0803-E734-9249BB73D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481482</xdr:colOff>
      <xdr:row>14</xdr:row>
      <xdr:rowOff>65937</xdr:rowOff>
    </xdr:from>
    <xdr:to>
      <xdr:col>8</xdr:col>
      <xdr:colOff>156186</xdr:colOff>
      <xdr:row>29</xdr:row>
      <xdr:rowOff>108642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4F7FFD0-D83B-4E93-890C-55BADA304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498020</xdr:colOff>
      <xdr:row>30</xdr:row>
      <xdr:rowOff>97971</xdr:rowOff>
    </xdr:from>
    <xdr:to>
      <xdr:col>8</xdr:col>
      <xdr:colOff>158737</xdr:colOff>
      <xdr:row>45</xdr:row>
      <xdr:rowOff>146956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B20F3B96-D481-445B-AF74-A033B4439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209339</xdr:colOff>
      <xdr:row>6</xdr:row>
      <xdr:rowOff>46053</xdr:rowOff>
    </xdr:from>
    <xdr:to>
      <xdr:col>13</xdr:col>
      <xdr:colOff>397746</xdr:colOff>
      <xdr:row>24</xdr:row>
      <xdr:rowOff>45460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E6A42BB-BDEF-CADD-FC71-9934E29EB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237737</xdr:colOff>
      <xdr:row>6</xdr:row>
      <xdr:rowOff>50786</xdr:rowOff>
    </xdr:from>
    <xdr:to>
      <xdr:col>14</xdr:col>
      <xdr:colOff>426144</xdr:colOff>
      <xdr:row>24</xdr:row>
      <xdr:rowOff>50193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9FF30EB-4479-4E67-9E43-4F5E1D5F3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379723</xdr:colOff>
      <xdr:row>6</xdr:row>
      <xdr:rowOff>46053</xdr:rowOff>
    </xdr:from>
    <xdr:to>
      <xdr:col>14</xdr:col>
      <xdr:colOff>568130</xdr:colOff>
      <xdr:row>24</xdr:row>
      <xdr:rowOff>45460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7452850-D258-49ED-B50F-BAF1ECD8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237737</xdr:colOff>
      <xdr:row>6</xdr:row>
      <xdr:rowOff>50786</xdr:rowOff>
    </xdr:from>
    <xdr:to>
      <xdr:col>14</xdr:col>
      <xdr:colOff>426144</xdr:colOff>
      <xdr:row>24</xdr:row>
      <xdr:rowOff>50193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5F7230E6-B91E-44B9-8421-029A9617A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workbookViewId="0">
      <selection activeCell="B13" sqref="B13"/>
    </sheetView>
  </sheetViews>
  <sheetFormatPr defaultColWidth="8.78515625" defaultRowHeight="14.15" x14ac:dyDescent="0.35"/>
  <cols>
    <col min="1" max="1" width="44.2109375" customWidth="1"/>
    <col min="2" max="2" width="62.640625" customWidth="1"/>
  </cols>
  <sheetData>
    <row r="1" spans="1:2" ht="28.3" x14ac:dyDescent="0.35">
      <c r="A1" s="45" t="s">
        <v>76</v>
      </c>
      <c r="B1" s="14"/>
    </row>
    <row r="2" spans="1:2" x14ac:dyDescent="0.35">
      <c r="A2" s="14"/>
      <c r="B2" s="14"/>
    </row>
    <row r="3" spans="1:2" x14ac:dyDescent="0.35">
      <c r="A3" s="46" t="s">
        <v>7</v>
      </c>
      <c r="B3" s="47" t="s">
        <v>74</v>
      </c>
    </row>
    <row r="4" spans="1:2" x14ac:dyDescent="0.35">
      <c r="A4" s="46" t="s">
        <v>8</v>
      </c>
      <c r="B4" s="47" t="s">
        <v>73</v>
      </c>
    </row>
    <row r="5" spans="1:2" x14ac:dyDescent="0.35">
      <c r="A5" s="46" t="s">
        <v>9</v>
      </c>
      <c r="B5" s="47" t="s">
        <v>0</v>
      </c>
    </row>
    <row r="6" spans="1:2" x14ac:dyDescent="0.35">
      <c r="A6" s="46" t="s">
        <v>10</v>
      </c>
      <c r="B6" s="47" t="s">
        <v>75</v>
      </c>
    </row>
    <row r="7" spans="1:2" x14ac:dyDescent="0.35">
      <c r="A7" s="46" t="s">
        <v>11</v>
      </c>
      <c r="B7" s="47" t="s">
        <v>12</v>
      </c>
    </row>
    <row r="8" spans="1:2" x14ac:dyDescent="0.35">
      <c r="A8" s="46"/>
      <c r="B8" s="47"/>
    </row>
    <row r="9" spans="1:2" ht="28.3" x14ac:dyDescent="0.35">
      <c r="A9" s="46" t="s">
        <v>13</v>
      </c>
      <c r="B9" s="48" t="s">
        <v>72</v>
      </c>
    </row>
    <row r="11" spans="1:2" x14ac:dyDescent="0.35">
      <c r="B11" s="7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18D1-F3E4-4145-A799-6D85AE0F67AA}">
  <dimension ref="A1:F40"/>
  <sheetViews>
    <sheetView zoomScale="115" zoomScaleNormal="115" workbookViewId="0">
      <selection activeCell="H34" sqref="H34"/>
    </sheetView>
  </sheetViews>
  <sheetFormatPr defaultRowHeight="14.15" x14ac:dyDescent="0.35"/>
  <sheetData>
    <row r="1" spans="1:6" ht="14.6" thickBot="1" x14ac:dyDescent="0.4">
      <c r="A1" s="44" t="s">
        <v>50</v>
      </c>
      <c r="B1" s="44"/>
    </row>
    <row r="2" spans="1:6" ht="14.6" thickBot="1" x14ac:dyDescent="0.4">
      <c r="A2" s="42"/>
      <c r="B2" s="42"/>
      <c r="C2" s="43" t="s">
        <v>45</v>
      </c>
      <c r="D2" s="43" t="s">
        <v>44</v>
      </c>
      <c r="E2" s="43" t="s">
        <v>46</v>
      </c>
      <c r="F2" s="43" t="s">
        <v>48</v>
      </c>
    </row>
    <row r="3" spans="1:6" x14ac:dyDescent="0.35">
      <c r="A3" s="75" t="s">
        <v>55</v>
      </c>
      <c r="B3" s="17">
        <v>1</v>
      </c>
      <c r="C3" s="18">
        <f>'Lab A'!D3</f>
        <v>-94</v>
      </c>
      <c r="D3" s="18">
        <f>'Lab B'!D3</f>
        <v>-95</v>
      </c>
      <c r="E3" s="18">
        <f>'Lab C'!D3</f>
        <v>-91</v>
      </c>
      <c r="F3" s="18">
        <f>'Lab E'!D3</f>
        <v>-106.946</v>
      </c>
    </row>
    <row r="4" spans="1:6" x14ac:dyDescent="0.35">
      <c r="A4" s="76"/>
      <c r="B4" s="20">
        <v>2</v>
      </c>
      <c r="C4" s="21">
        <f>'Lab A'!D4</f>
        <v>-104.5</v>
      </c>
      <c r="D4" s="21">
        <f>'Lab B'!D4</f>
        <v>-100</v>
      </c>
      <c r="E4" s="21">
        <f>'Lab C'!D4</f>
        <v>-103.5</v>
      </c>
      <c r="F4" s="21">
        <f>'Lab E'!D4</f>
        <v>-94.945999999999998</v>
      </c>
    </row>
    <row r="5" spans="1:6" x14ac:dyDescent="0.35">
      <c r="A5" s="76"/>
      <c r="B5" s="20">
        <v>3</v>
      </c>
      <c r="C5" s="21">
        <f>'Lab A'!D5</f>
        <v>-103.5</v>
      </c>
      <c r="D5" s="21">
        <f>'Lab B'!D5</f>
        <v>-101.5</v>
      </c>
      <c r="E5" s="21">
        <f>'Lab C'!D5</f>
        <v>-99</v>
      </c>
      <c r="F5" s="21">
        <f>'Lab E'!D5</f>
        <v>-105.946</v>
      </c>
    </row>
    <row r="6" spans="1:6" x14ac:dyDescent="0.35">
      <c r="A6" s="76"/>
      <c r="B6" s="20">
        <v>4</v>
      </c>
      <c r="C6" s="21">
        <f>'Lab A'!D6</f>
        <v>-104.5</v>
      </c>
      <c r="D6" s="21">
        <f>'Lab B'!D6</f>
        <v>-90</v>
      </c>
      <c r="E6" s="21">
        <f>'Lab C'!D6</f>
        <v>-102.5</v>
      </c>
      <c r="F6" s="21">
        <f>'Lab E'!D6</f>
        <v>-97.945999999999998</v>
      </c>
    </row>
    <row r="7" spans="1:6" x14ac:dyDescent="0.35">
      <c r="A7" s="76"/>
      <c r="B7" s="20">
        <v>5</v>
      </c>
      <c r="C7" s="21">
        <f>'Lab A'!D7</f>
        <v>-102</v>
      </c>
      <c r="D7" s="21">
        <f>'Lab B'!D7</f>
        <v>-90</v>
      </c>
      <c r="E7" s="21">
        <f>'Lab C'!D7</f>
        <v>-98</v>
      </c>
      <c r="F7" s="21">
        <f>'Lab E'!D7</f>
        <v>-95.945999999999998</v>
      </c>
    </row>
    <row r="8" spans="1:6" x14ac:dyDescent="0.35">
      <c r="A8" s="76"/>
      <c r="B8" s="20">
        <v>6</v>
      </c>
      <c r="C8" s="21">
        <f>'Lab A'!D8</f>
        <v>-97</v>
      </c>
      <c r="D8" s="21">
        <f>'Lab B'!D8</f>
        <v>-90</v>
      </c>
      <c r="E8" s="21">
        <f>'Lab C'!D8</f>
        <v>-94.5</v>
      </c>
      <c r="F8" s="21">
        <f>'Lab E'!D8</f>
        <v>-105.946</v>
      </c>
    </row>
    <row r="9" spans="1:6" x14ac:dyDescent="0.35">
      <c r="A9" s="76"/>
      <c r="B9" s="20">
        <v>7</v>
      </c>
      <c r="C9" s="21">
        <f>'Lab A'!D9</f>
        <v>-109.5</v>
      </c>
      <c r="D9" s="21">
        <f>'Lab B'!D9</f>
        <v>-106.5</v>
      </c>
      <c r="E9" s="21">
        <f>'Lab C'!D9</f>
        <v>-105</v>
      </c>
      <c r="F9" s="21">
        <f>'Lab E'!D9</f>
        <v>-97.945999999999998</v>
      </c>
    </row>
    <row r="10" spans="1:6" x14ac:dyDescent="0.35">
      <c r="A10" s="76"/>
      <c r="B10" s="20">
        <v>8</v>
      </c>
      <c r="C10" s="21">
        <f>'Lab A'!D10</f>
        <v>-107</v>
      </c>
      <c r="D10" s="21">
        <f>'Lab B'!D10</f>
        <v>-92</v>
      </c>
      <c r="E10" s="21">
        <f>'Lab C'!D10</f>
        <v>-103.5</v>
      </c>
      <c r="F10" s="21">
        <f>'Lab E'!D10</f>
        <v>-96.945999999999998</v>
      </c>
    </row>
    <row r="11" spans="1:6" x14ac:dyDescent="0.35">
      <c r="A11" s="76"/>
      <c r="B11" s="20">
        <v>9</v>
      </c>
      <c r="C11" s="21">
        <f>'Lab A'!D11</f>
        <v>-102.5</v>
      </c>
      <c r="D11" s="21">
        <f>'Lab B'!D11</f>
        <v>-100.5</v>
      </c>
      <c r="E11" s="21">
        <f>'Lab C'!D11</f>
        <v>-97</v>
      </c>
      <c r="F11" s="21">
        <f>'Lab E'!D11</f>
        <v>-106.946</v>
      </c>
    </row>
    <row r="12" spans="1:6" x14ac:dyDescent="0.35">
      <c r="A12" s="76"/>
      <c r="B12" s="20">
        <v>10</v>
      </c>
      <c r="C12" s="21">
        <f>'Lab A'!D12</f>
        <v>-107</v>
      </c>
      <c r="D12" s="21"/>
      <c r="E12" s="21">
        <f>'Lab C'!D12</f>
        <v>-103</v>
      </c>
      <c r="F12" s="21">
        <f>'Lab E'!D12</f>
        <v>-95.945999999999998</v>
      </c>
    </row>
    <row r="13" spans="1:6" x14ac:dyDescent="0.35">
      <c r="A13" s="76"/>
      <c r="B13" s="20">
        <v>11</v>
      </c>
      <c r="C13" s="21">
        <f>'Lab A'!D13</f>
        <v>-101.5</v>
      </c>
      <c r="D13" s="21"/>
      <c r="E13" s="21">
        <f>'Lab C'!D13</f>
        <v>-95.5</v>
      </c>
      <c r="F13" s="21">
        <f>'Lab E'!D13</f>
        <v>-100.946</v>
      </c>
    </row>
    <row r="14" spans="1:6" x14ac:dyDescent="0.35">
      <c r="A14" s="76"/>
      <c r="B14" s="20">
        <v>12</v>
      </c>
      <c r="C14" s="21">
        <f>'Lab A'!D14</f>
        <v>-108</v>
      </c>
      <c r="D14" s="21"/>
      <c r="E14" s="21">
        <f>'Lab C'!D14</f>
        <v>-104</v>
      </c>
      <c r="F14" s="21">
        <f>'Lab E'!D14</f>
        <v>-101.946</v>
      </c>
    </row>
    <row r="15" spans="1:6" x14ac:dyDescent="0.35">
      <c r="A15" s="76"/>
      <c r="B15" s="20">
        <v>13</v>
      </c>
      <c r="C15" s="21">
        <f>'Lab A'!D15</f>
        <v>-110.5</v>
      </c>
      <c r="D15" s="21">
        <f>'Lab B'!D15</f>
        <v>-107.5</v>
      </c>
      <c r="E15" s="21">
        <f>'Lab C'!D15</f>
        <v>-105.5</v>
      </c>
      <c r="F15" s="21">
        <f>'Lab E'!D15</f>
        <v>-101.946</v>
      </c>
    </row>
    <row r="16" spans="1:6" x14ac:dyDescent="0.35">
      <c r="A16" s="76"/>
      <c r="B16" s="20">
        <v>14</v>
      </c>
      <c r="C16" s="21">
        <f>'Lab A'!D16</f>
        <v>-107.5</v>
      </c>
      <c r="D16" s="21">
        <f>'Lab B'!D16</f>
        <v>-104.5</v>
      </c>
      <c r="E16" s="21">
        <f>'Lab C'!D16</f>
        <v>-101.5</v>
      </c>
      <c r="F16" s="21">
        <f>'Lab E'!D16</f>
        <v>-100.946</v>
      </c>
    </row>
    <row r="17" spans="1:6" x14ac:dyDescent="0.35">
      <c r="A17" s="76"/>
      <c r="B17" s="20">
        <v>15</v>
      </c>
      <c r="C17" s="21">
        <f>'Lab A'!D17</f>
        <v>-95.5</v>
      </c>
      <c r="D17" s="21">
        <f>'Lab B'!D17</f>
        <v>-91</v>
      </c>
      <c r="E17" s="21">
        <f>'Lab C'!D17</f>
        <v>-89</v>
      </c>
      <c r="F17" s="21">
        <f>'Lab E'!D17</f>
        <v>-107.946</v>
      </c>
    </row>
    <row r="18" spans="1:6" x14ac:dyDescent="0.35">
      <c r="A18" s="76"/>
      <c r="B18" s="20">
        <v>16</v>
      </c>
      <c r="C18" s="21">
        <f>'Lab A'!D18</f>
        <v>-108</v>
      </c>
      <c r="D18" s="21">
        <f>'Lab B'!D18</f>
        <v>-90</v>
      </c>
      <c r="E18" s="21">
        <f>'Lab C'!D18</f>
        <v>-106.5</v>
      </c>
      <c r="F18" s="21">
        <f>'Lab E'!D18</f>
        <v>-102.946</v>
      </c>
    </row>
    <row r="19" spans="1:6" x14ac:dyDescent="0.35">
      <c r="A19" s="76"/>
      <c r="B19" s="20">
        <v>17</v>
      </c>
      <c r="C19" s="21">
        <f>'Lab A'!D19</f>
        <v>-111.5</v>
      </c>
      <c r="D19" s="21">
        <f>'Lab B'!D19</f>
        <v>-107</v>
      </c>
      <c r="E19" s="21">
        <f>'Lab C'!D19</f>
        <v>-105.5</v>
      </c>
      <c r="F19" s="21">
        <f>'Lab E'!D19</f>
        <v>-95.945999999999998</v>
      </c>
    </row>
    <row r="20" spans="1:6" x14ac:dyDescent="0.35">
      <c r="A20" s="76"/>
      <c r="B20" s="20">
        <v>18</v>
      </c>
      <c r="C20" s="21">
        <f>'Lab A'!D20</f>
        <v>-108.5</v>
      </c>
      <c r="D20" s="21">
        <f>'Lab B'!D20</f>
        <v>-104</v>
      </c>
      <c r="E20" s="21">
        <f>'Lab C'!D20</f>
        <v>-103</v>
      </c>
      <c r="F20" s="21">
        <f>'Lab E'!D20</f>
        <v>-103.946</v>
      </c>
    </row>
    <row r="21" spans="1:6" x14ac:dyDescent="0.35">
      <c r="A21" s="76"/>
      <c r="B21" s="20">
        <v>19</v>
      </c>
      <c r="C21" s="21">
        <f>'Lab A'!D21</f>
        <v>-106</v>
      </c>
      <c r="D21" s="21">
        <f>'Lab B'!D21</f>
        <v>-104</v>
      </c>
      <c r="E21" s="21">
        <f>'Lab C'!D21</f>
        <v>-101</v>
      </c>
      <c r="F21" s="21">
        <f>'Lab E'!D21</f>
        <v>-94.945999999999998</v>
      </c>
    </row>
    <row r="22" spans="1:6" x14ac:dyDescent="0.35">
      <c r="A22" s="76"/>
      <c r="B22" s="20">
        <v>20</v>
      </c>
      <c r="C22" s="21">
        <f>'Lab A'!D22</f>
        <v>-104.5</v>
      </c>
      <c r="D22" s="21">
        <f>'Lab B'!D22</f>
        <v>-96</v>
      </c>
      <c r="E22" s="21">
        <f>'Lab C'!D22</f>
        <v>-96</v>
      </c>
      <c r="F22" s="21">
        <f>'Lab E'!D22</f>
        <v>-106.946</v>
      </c>
    </row>
    <row r="23" spans="1:6" x14ac:dyDescent="0.35">
      <c r="A23" s="76"/>
      <c r="B23" s="20">
        <v>21</v>
      </c>
      <c r="C23" s="21">
        <f>'Lab A'!D23</f>
        <v>-110</v>
      </c>
      <c r="D23" s="21">
        <f>'Lab B'!D23</f>
        <v>-100</v>
      </c>
      <c r="E23" s="21">
        <f>'Lab C'!D23</f>
        <v>-104</v>
      </c>
      <c r="F23" s="21">
        <f>'Lab E'!D23</f>
        <v>-99.945999999999998</v>
      </c>
    </row>
    <row r="24" spans="1:6" x14ac:dyDescent="0.35">
      <c r="A24" s="76"/>
      <c r="B24" s="20">
        <v>22</v>
      </c>
      <c r="C24" s="21">
        <f>'Lab A'!D24</f>
        <v>-98</v>
      </c>
      <c r="D24" s="21">
        <f>'Lab B'!D24</f>
        <v>-108</v>
      </c>
      <c r="E24" s="21">
        <f>'Lab C'!D24</f>
        <v>-91</v>
      </c>
      <c r="F24" s="21">
        <f>'Lab E'!D24</f>
        <v>-103.946</v>
      </c>
    </row>
    <row r="25" spans="1:6" x14ac:dyDescent="0.35">
      <c r="A25" s="76"/>
      <c r="B25" s="20">
        <v>23</v>
      </c>
      <c r="C25" s="21">
        <f>'Lab A'!D25</f>
        <v>-97.5</v>
      </c>
      <c r="D25" s="21">
        <f>'Lab B'!D25</f>
        <v>-105.5</v>
      </c>
      <c r="E25" s="21">
        <f>'Lab C'!D25</f>
        <v>-90</v>
      </c>
      <c r="F25" s="21">
        <f>'Lab E'!D25</f>
        <v>-104.946</v>
      </c>
    </row>
    <row r="26" spans="1:6" x14ac:dyDescent="0.35">
      <c r="A26" s="76"/>
      <c r="B26" s="20">
        <v>24</v>
      </c>
      <c r="C26" s="21">
        <f>'Lab A'!D26</f>
        <v>-108.5</v>
      </c>
      <c r="D26" s="21">
        <f>'Lab B'!D26</f>
        <v>-105.5</v>
      </c>
      <c r="E26" s="21">
        <f>'Lab C'!D26</f>
        <v>-103</v>
      </c>
      <c r="F26" s="21">
        <f>'Lab E'!D26</f>
        <v>-94.945999999999998</v>
      </c>
    </row>
    <row r="27" spans="1:6" x14ac:dyDescent="0.35">
      <c r="A27" s="76"/>
      <c r="B27" s="20">
        <v>25</v>
      </c>
      <c r="C27" s="21">
        <f>'Lab A'!D27</f>
        <v>-111</v>
      </c>
      <c r="D27" s="21">
        <f>'Lab B'!D27</f>
        <v>-89</v>
      </c>
      <c r="E27" s="21">
        <f>'Lab C'!D27</f>
        <v>-100.5</v>
      </c>
      <c r="F27" s="21">
        <f>'Lab E'!D27</f>
        <v>-100.946</v>
      </c>
    </row>
    <row r="28" spans="1:6" x14ac:dyDescent="0.35">
      <c r="A28" s="76"/>
      <c r="B28" s="20">
        <v>26</v>
      </c>
      <c r="C28" s="21">
        <f>'Lab A'!D28</f>
        <v>-108</v>
      </c>
      <c r="D28" s="21">
        <f>'Lab B'!D28</f>
        <v>-95.5</v>
      </c>
      <c r="E28" s="21">
        <f>'Lab C'!D28</f>
        <v>-106</v>
      </c>
      <c r="F28" s="21">
        <f>'Lab E'!D28</f>
        <v>-106.946</v>
      </c>
    </row>
    <row r="29" spans="1:6" x14ac:dyDescent="0.35">
      <c r="A29" s="76"/>
      <c r="B29" s="20">
        <v>27</v>
      </c>
      <c r="C29" s="21">
        <f>'Lab A'!D29</f>
        <v>-105.5</v>
      </c>
      <c r="D29" s="21"/>
      <c r="E29" s="21">
        <f>'Lab C'!D29</f>
        <v>-101</v>
      </c>
      <c r="F29" s="21">
        <f>'Lab E'!D29</f>
        <v>-108.946</v>
      </c>
    </row>
    <row r="30" spans="1:6" x14ac:dyDescent="0.35">
      <c r="A30" s="76"/>
      <c r="B30" s="20">
        <v>28</v>
      </c>
      <c r="C30" s="21">
        <f>'Lab A'!D30</f>
        <v>-101.5</v>
      </c>
      <c r="D30" s="21">
        <f>'Lab B'!D30</f>
        <v>-105.5</v>
      </c>
      <c r="E30" s="21">
        <f>'Lab C'!D30</f>
        <v>-95.5</v>
      </c>
      <c r="F30" s="21">
        <f>'Lab E'!D30</f>
        <v>-95.945999999999998</v>
      </c>
    </row>
    <row r="31" spans="1:6" x14ac:dyDescent="0.35">
      <c r="A31" s="76"/>
      <c r="B31" s="20">
        <v>29</v>
      </c>
      <c r="C31" s="21">
        <f>'Lab A'!D31</f>
        <v>-107</v>
      </c>
      <c r="D31" s="21">
        <f>'Lab B'!D31</f>
        <v>-101.5</v>
      </c>
      <c r="E31" s="21">
        <f>'Lab C'!D31</f>
        <v>-100.5</v>
      </c>
      <c r="F31" s="21">
        <f>'Lab E'!D31</f>
        <v>-96.945999999999998</v>
      </c>
    </row>
    <row r="32" spans="1:6" x14ac:dyDescent="0.35">
      <c r="A32" s="76"/>
      <c r="B32" s="20">
        <v>30</v>
      </c>
      <c r="C32" s="21">
        <f>'Lab A'!D32</f>
        <v>-109</v>
      </c>
      <c r="D32" s="21">
        <f>'Lab B'!D32</f>
        <v>-105.5</v>
      </c>
      <c r="E32" s="21">
        <f>'Lab C'!D32</f>
        <v>-104.5</v>
      </c>
      <c r="F32" s="21">
        <f>'Lab E'!D32</f>
        <v>-92.945999999999998</v>
      </c>
    </row>
    <row r="33" spans="1:6" x14ac:dyDescent="0.35">
      <c r="A33" s="76"/>
      <c r="B33" s="20">
        <v>31</v>
      </c>
      <c r="C33" s="21">
        <f>'Lab A'!D33</f>
        <v>-105</v>
      </c>
      <c r="D33" s="21">
        <f>'Lab B'!D33</f>
        <v>-104</v>
      </c>
      <c r="E33" s="21">
        <f>'Lab C'!D33</f>
        <v>-99</v>
      </c>
      <c r="F33" s="21">
        <f>'Lab E'!D33</f>
        <v>-95.945999999999998</v>
      </c>
    </row>
    <row r="34" spans="1:6" x14ac:dyDescent="0.35">
      <c r="A34" s="76"/>
      <c r="B34" s="20">
        <v>32</v>
      </c>
      <c r="C34" s="21">
        <f>'Lab A'!D34</f>
        <v>-96.5</v>
      </c>
      <c r="D34" s="21">
        <f>'Lab B'!D34</f>
        <v>-106</v>
      </c>
      <c r="E34" s="21">
        <f>'Lab C'!D34</f>
        <v>-93.5</v>
      </c>
      <c r="F34" s="21">
        <f>'Lab E'!D34</f>
        <v>-95.945999999999998</v>
      </c>
    </row>
    <row r="35" spans="1:6" x14ac:dyDescent="0.35">
      <c r="A35" s="76"/>
      <c r="B35" s="20">
        <v>33</v>
      </c>
      <c r="C35" s="21">
        <f>'Lab A'!D35</f>
        <v>-104.5</v>
      </c>
      <c r="D35" s="21">
        <f>'Lab B'!D35</f>
        <v>-99</v>
      </c>
      <c r="E35" s="21">
        <f>'Lab C'!D35</f>
        <v>-97.5</v>
      </c>
      <c r="F35" s="21">
        <f>'Lab E'!D35</f>
        <v>-100.946</v>
      </c>
    </row>
    <row r="36" spans="1:6" x14ac:dyDescent="0.35">
      <c r="A36" s="76"/>
      <c r="B36" s="20">
        <v>34</v>
      </c>
      <c r="C36" s="21">
        <f>'Lab A'!D36</f>
        <v>-103.5</v>
      </c>
      <c r="D36" s="21">
        <f>'Lab B'!D36</f>
        <v>-93.5</v>
      </c>
      <c r="E36" s="21">
        <f>'Lab C'!D36</f>
        <v>-99.5</v>
      </c>
      <c r="F36" s="21">
        <f>'Lab E'!D36</f>
        <v>-105.946</v>
      </c>
    </row>
    <row r="37" spans="1:6" x14ac:dyDescent="0.35">
      <c r="A37" s="76"/>
      <c r="B37" s="20">
        <v>35</v>
      </c>
      <c r="C37" s="21">
        <f>'Lab A'!D37</f>
        <v>-94</v>
      </c>
      <c r="D37" s="21">
        <f>'Lab B'!D37</f>
        <v>-97</v>
      </c>
      <c r="E37" s="21">
        <f>'Lab C'!D37</f>
        <v>-89.5</v>
      </c>
      <c r="F37" s="21"/>
    </row>
    <row r="38" spans="1:6" ht="14.6" thickBot="1" x14ac:dyDescent="0.4">
      <c r="A38" s="76"/>
      <c r="B38" s="23">
        <v>36</v>
      </c>
      <c r="C38" s="24">
        <f>'Lab A'!D38</f>
        <v>-96.5</v>
      </c>
      <c r="D38" s="24">
        <f>'Lab B'!D38</f>
        <v>-97</v>
      </c>
      <c r="E38" s="24">
        <f>'Lab C'!D38</f>
        <v>-90</v>
      </c>
      <c r="F38" s="24">
        <f>'Lab E'!D38</f>
        <v>-88.945999999999998</v>
      </c>
    </row>
    <row r="39" spans="1:6" ht="17.149999999999999" thickBot="1" x14ac:dyDescent="0.4">
      <c r="A39" s="77" t="s">
        <v>57</v>
      </c>
      <c r="B39" s="78"/>
      <c r="C39" s="30">
        <f>'Lab A'!D39</f>
        <v>-108.5609</v>
      </c>
      <c r="D39" s="26">
        <f>'Lab B'!D39</f>
        <v>-104.92033925020669</v>
      </c>
      <c r="E39" s="32">
        <f>'Lab C'!D39</f>
        <v>-103.86620000000001</v>
      </c>
      <c r="F39" s="32">
        <f>'Lab E'!D39</f>
        <v>-105.41200000000001</v>
      </c>
    </row>
    <row r="40" spans="1:6" ht="14.6" thickBot="1" x14ac:dyDescent="0.4">
      <c r="A40" s="79" t="s">
        <v>58</v>
      </c>
      <c r="B40" s="80"/>
      <c r="C40" s="28">
        <f>'Lab A'!D40</f>
        <v>0</v>
      </c>
      <c r="D40" s="28">
        <f>'Lab B'!D40</f>
        <v>4</v>
      </c>
      <c r="E40" s="34">
        <f>'Lab C'!D40</f>
        <v>0</v>
      </c>
      <c r="F40" s="34">
        <f>'Lab E'!D40</f>
        <v>1</v>
      </c>
    </row>
  </sheetData>
  <mergeCells count="3">
    <mergeCell ref="A3:A38"/>
    <mergeCell ref="A39:B39"/>
    <mergeCell ref="A40:B40"/>
  </mergeCells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1282-E366-4A4F-9008-EE475CE9063B}">
  <dimension ref="A1:F40"/>
  <sheetViews>
    <sheetView zoomScale="115" zoomScaleNormal="115" workbookViewId="0">
      <selection activeCell="E38" sqref="E38"/>
    </sheetView>
  </sheetViews>
  <sheetFormatPr defaultRowHeight="14.15" x14ac:dyDescent="0.35"/>
  <sheetData>
    <row r="1" spans="1:6" ht="14.6" thickBot="1" x14ac:dyDescent="0.4">
      <c r="A1" s="44" t="s">
        <v>51</v>
      </c>
    </row>
    <row r="2" spans="1:6" ht="14.6" thickBot="1" x14ac:dyDescent="0.4">
      <c r="A2" s="42"/>
      <c r="B2" s="42"/>
      <c r="C2" s="43" t="s">
        <v>45</v>
      </c>
      <c r="D2" s="43" t="s">
        <v>44</v>
      </c>
      <c r="E2" s="43" t="s">
        <v>46</v>
      </c>
      <c r="F2" s="43" t="s">
        <v>48</v>
      </c>
    </row>
    <row r="3" spans="1:6" x14ac:dyDescent="0.35">
      <c r="A3" s="75" t="s">
        <v>55</v>
      </c>
      <c r="B3" s="17">
        <v>1</v>
      </c>
      <c r="C3" s="18">
        <f>'Lab A'!E3</f>
        <v>-102</v>
      </c>
      <c r="D3" s="18">
        <f>'Lab B'!E3</f>
        <v>-99</v>
      </c>
      <c r="E3" s="18">
        <f>'Lab C'!E3</f>
        <v>-100.5</v>
      </c>
      <c r="F3" s="18">
        <f>'Lab E'!E3</f>
        <v>-99.793000000000006</v>
      </c>
    </row>
    <row r="4" spans="1:6" x14ac:dyDescent="0.35">
      <c r="A4" s="76"/>
      <c r="B4" s="20">
        <v>2</v>
      </c>
      <c r="C4" s="21">
        <f>'Lab A'!E4</f>
        <v>-104</v>
      </c>
      <c r="D4" s="21">
        <f>'Lab B'!E4</f>
        <v>-101</v>
      </c>
      <c r="E4" s="21">
        <f>'Lab C'!E4</f>
        <v>-100.5</v>
      </c>
      <c r="F4" s="21"/>
    </row>
    <row r="5" spans="1:6" x14ac:dyDescent="0.35">
      <c r="A5" s="76"/>
      <c r="B5" s="20">
        <v>3</v>
      </c>
      <c r="C5" s="21">
        <f>'Lab A'!E5</f>
        <v>-104</v>
      </c>
      <c r="D5" s="21">
        <f>'Lab B'!E5</f>
        <v>-100.5</v>
      </c>
      <c r="E5" s="21">
        <f>'Lab C'!E5</f>
        <v>-101.5</v>
      </c>
      <c r="F5" s="21">
        <f>'Lab E'!E5</f>
        <v>-100.79300000000001</v>
      </c>
    </row>
    <row r="6" spans="1:6" x14ac:dyDescent="0.35">
      <c r="A6" s="76"/>
      <c r="B6" s="20">
        <v>4</v>
      </c>
      <c r="C6" s="21">
        <f>'Lab A'!E6</f>
        <v>-95</v>
      </c>
      <c r="D6" s="21">
        <f>'Lab B'!E6</f>
        <v>-92</v>
      </c>
      <c r="E6" s="21">
        <f>'Lab C'!E6</f>
        <v>-91</v>
      </c>
      <c r="F6" s="21">
        <f>'Lab E'!E6</f>
        <v>-85.793000000000006</v>
      </c>
    </row>
    <row r="7" spans="1:6" x14ac:dyDescent="0.35">
      <c r="A7" s="76"/>
      <c r="B7" s="20">
        <v>5</v>
      </c>
      <c r="C7" s="21">
        <f>'Lab A'!E7</f>
        <v>-96.5</v>
      </c>
      <c r="D7" s="21">
        <f>'Lab B'!E7</f>
        <v>-94</v>
      </c>
      <c r="E7" s="21">
        <f>'Lab C'!E7</f>
        <v>-90.5</v>
      </c>
      <c r="F7" s="21">
        <f>'Lab E'!E7</f>
        <v>-91.793000000000006</v>
      </c>
    </row>
    <row r="8" spans="1:6" x14ac:dyDescent="0.35">
      <c r="A8" s="76"/>
      <c r="B8" s="20">
        <v>6</v>
      </c>
      <c r="C8" s="21">
        <f>'Lab A'!E8</f>
        <v>-96.5</v>
      </c>
      <c r="D8" s="21">
        <f>'Lab B'!E8</f>
        <v>-93.5</v>
      </c>
      <c r="E8" s="21">
        <f>'Lab C'!E8</f>
        <v>-93.5</v>
      </c>
      <c r="F8" s="21">
        <f>'Lab E'!E8</f>
        <v>-103.79300000000001</v>
      </c>
    </row>
    <row r="9" spans="1:6" x14ac:dyDescent="0.35">
      <c r="A9" s="76"/>
      <c r="B9" s="20">
        <v>7</v>
      </c>
      <c r="C9" s="21">
        <f>'Lab A'!E9</f>
        <v>-107</v>
      </c>
      <c r="D9" s="21">
        <f>'Lab B'!E9</f>
        <v>-103</v>
      </c>
      <c r="E9" s="21">
        <f>'Lab C'!E9</f>
        <v>-103.5</v>
      </c>
      <c r="F9" s="21">
        <f>'Lab E'!E9</f>
        <v>-92.793000000000006</v>
      </c>
    </row>
    <row r="10" spans="1:6" x14ac:dyDescent="0.35">
      <c r="A10" s="76"/>
      <c r="B10" s="20">
        <v>8</v>
      </c>
      <c r="C10" s="21">
        <f>'Lab A'!E10</f>
        <v>-102</v>
      </c>
      <c r="D10" s="21">
        <f>'Lab B'!E10</f>
        <v>-98.5</v>
      </c>
      <c r="E10" s="21">
        <f>'Lab C'!E10</f>
        <v>-98.5</v>
      </c>
      <c r="F10" s="21">
        <f>'Lab E'!E10</f>
        <v>-81.793000000000006</v>
      </c>
    </row>
    <row r="11" spans="1:6" x14ac:dyDescent="0.35">
      <c r="A11" s="76"/>
      <c r="B11" s="20">
        <v>9</v>
      </c>
      <c r="C11" s="21">
        <f>'Lab A'!E11</f>
        <v>-103</v>
      </c>
      <c r="D11" s="21">
        <f>'Lab B'!E11</f>
        <v>-99.5</v>
      </c>
      <c r="E11" s="21">
        <f>'Lab C'!E11</f>
        <v>-99.5</v>
      </c>
      <c r="F11" s="21">
        <f>'Lab E'!E11</f>
        <v>-106.79300000000001</v>
      </c>
    </row>
    <row r="12" spans="1:6" x14ac:dyDescent="0.35">
      <c r="A12" s="76"/>
      <c r="B12" s="20">
        <v>10</v>
      </c>
      <c r="C12" s="21">
        <f>'Lab A'!E12</f>
        <v>-93</v>
      </c>
      <c r="D12" s="21">
        <f>'Lab B'!E12</f>
        <v>-90</v>
      </c>
      <c r="E12" s="21">
        <f>'Lab C'!E12</f>
        <v>-87</v>
      </c>
      <c r="F12" s="21">
        <f>'Lab E'!E12</f>
        <v>-83.793000000000006</v>
      </c>
    </row>
    <row r="13" spans="1:6" x14ac:dyDescent="0.35">
      <c r="A13" s="76"/>
      <c r="B13" s="20">
        <v>11</v>
      </c>
      <c r="C13" s="21">
        <f>'Lab A'!E13</f>
        <v>-93.5</v>
      </c>
      <c r="D13" s="21">
        <f>'Lab B'!E13</f>
        <v>-88.5</v>
      </c>
      <c r="E13" s="21">
        <f>'Lab C'!E13</f>
        <v>-88.5</v>
      </c>
      <c r="F13" s="21">
        <f>'Lab E'!E13</f>
        <v>-104.79300000000001</v>
      </c>
    </row>
    <row r="14" spans="1:6" x14ac:dyDescent="0.35">
      <c r="A14" s="76"/>
      <c r="B14" s="20">
        <v>12</v>
      </c>
      <c r="C14" s="21">
        <f>'Lab A'!E14</f>
        <v>-97</v>
      </c>
      <c r="D14" s="21">
        <f>'Lab B'!E14</f>
        <v>-95.5</v>
      </c>
      <c r="E14" s="21">
        <f>'Lab C'!E14</f>
        <v>-90</v>
      </c>
      <c r="F14" s="21">
        <f>'Lab E'!E14</f>
        <v>-85.793000000000006</v>
      </c>
    </row>
    <row r="15" spans="1:6" x14ac:dyDescent="0.35">
      <c r="A15" s="76"/>
      <c r="B15" s="20">
        <v>13</v>
      </c>
      <c r="C15" s="21">
        <f>'Lab A'!E15</f>
        <v>-105.5</v>
      </c>
      <c r="D15" s="21">
        <f>'Lab B'!E15</f>
        <v>-102</v>
      </c>
      <c r="E15" s="21">
        <f>'Lab C'!E15</f>
        <v>-100.5</v>
      </c>
      <c r="F15" s="21">
        <f>'Lab E'!E15</f>
        <v>-88.793000000000006</v>
      </c>
    </row>
    <row r="16" spans="1:6" x14ac:dyDescent="0.35">
      <c r="A16" s="76"/>
      <c r="B16" s="20">
        <v>14</v>
      </c>
      <c r="C16" s="21">
        <f>'Lab A'!E16</f>
        <v>-109.5</v>
      </c>
      <c r="D16" s="21">
        <f>'Lab B'!E16</f>
        <v>-105.5</v>
      </c>
      <c r="E16" s="21">
        <f>'Lab C'!E16</f>
        <v>-105.5</v>
      </c>
      <c r="F16" s="21">
        <f>'Lab E'!E16</f>
        <v>-98.793000000000006</v>
      </c>
    </row>
    <row r="17" spans="1:6" x14ac:dyDescent="0.35">
      <c r="A17" s="76"/>
      <c r="B17" s="20">
        <v>15</v>
      </c>
      <c r="C17" s="21">
        <f>'Lab A'!E17</f>
        <v>-95.5</v>
      </c>
      <c r="D17" s="21">
        <f>'Lab B'!E17</f>
        <v>-93.5</v>
      </c>
      <c r="E17" s="21">
        <f>'Lab C'!E17</f>
        <v>-92</v>
      </c>
      <c r="F17" s="21">
        <f>'Lab E'!E17</f>
        <v>-108.79300000000001</v>
      </c>
    </row>
    <row r="18" spans="1:6" x14ac:dyDescent="0.35">
      <c r="A18" s="76"/>
      <c r="B18" s="20">
        <v>16</v>
      </c>
      <c r="C18" s="21">
        <f>'Lab A'!E18</f>
        <v>-101</v>
      </c>
      <c r="D18" s="21">
        <f>'Lab B'!E18</f>
        <v>-98.5</v>
      </c>
      <c r="E18" s="21">
        <f>'Lab C'!E18</f>
        <v>-96</v>
      </c>
      <c r="F18" s="21">
        <f>'Lab E'!E18</f>
        <v>-86.793000000000006</v>
      </c>
    </row>
    <row r="19" spans="1:6" x14ac:dyDescent="0.35">
      <c r="A19" s="76"/>
      <c r="B19" s="20">
        <v>17</v>
      </c>
      <c r="C19" s="21">
        <f>'Lab A'!E19</f>
        <v>-109.5</v>
      </c>
      <c r="D19" s="21">
        <f>'Lab B'!E19</f>
        <v>-105.5</v>
      </c>
      <c r="E19" s="21">
        <f>'Lab C'!E19</f>
        <v>-103.5</v>
      </c>
      <c r="F19" s="21">
        <f>'Lab E'!E19</f>
        <v>-94.793000000000006</v>
      </c>
    </row>
    <row r="20" spans="1:6" x14ac:dyDescent="0.35">
      <c r="A20" s="76"/>
      <c r="B20" s="20">
        <v>18</v>
      </c>
      <c r="C20" s="21">
        <f>'Lab A'!E20</f>
        <v>-102.5</v>
      </c>
      <c r="D20" s="21">
        <f>'Lab B'!E20</f>
        <v>-99</v>
      </c>
      <c r="E20" s="21">
        <f>'Lab C'!E20</f>
        <v>-96.5</v>
      </c>
      <c r="F20" s="21">
        <f>'Lab E'!E20</f>
        <v>-91.793000000000006</v>
      </c>
    </row>
    <row r="21" spans="1:6" x14ac:dyDescent="0.35">
      <c r="A21" s="76"/>
      <c r="B21" s="20">
        <v>19</v>
      </c>
      <c r="C21" s="21">
        <f>'Lab A'!E21</f>
        <v>-90</v>
      </c>
      <c r="D21" s="21"/>
      <c r="E21" s="21">
        <f>'Lab C'!E21</f>
        <v>-86</v>
      </c>
      <c r="F21" s="21">
        <f>'Lab E'!E21</f>
        <v>-101.79300000000001</v>
      </c>
    </row>
    <row r="22" spans="1:6" x14ac:dyDescent="0.35">
      <c r="A22" s="76"/>
      <c r="B22" s="20">
        <v>20</v>
      </c>
      <c r="C22" s="21">
        <f>'Lab A'!E22</f>
        <v>-103.5</v>
      </c>
      <c r="D22" s="21">
        <f>'Lab B'!E22</f>
        <v>-100.5</v>
      </c>
      <c r="E22" s="21">
        <f>'Lab C'!E22</f>
        <v>-99.5</v>
      </c>
      <c r="F22" s="21">
        <f>'Lab E'!E22</f>
        <v>-105.79300000000001</v>
      </c>
    </row>
    <row r="23" spans="1:6" x14ac:dyDescent="0.35">
      <c r="A23" s="76"/>
      <c r="B23" s="20">
        <v>21</v>
      </c>
      <c r="C23" s="21">
        <f>'Lab A'!E23</f>
        <v>-93</v>
      </c>
      <c r="D23" s="21"/>
      <c r="E23" s="21">
        <f>'Lab C'!E23</f>
        <v>-83</v>
      </c>
      <c r="F23" s="21">
        <f>'Lab E'!E23</f>
        <v>-88.793000000000006</v>
      </c>
    </row>
    <row r="24" spans="1:6" x14ac:dyDescent="0.35">
      <c r="A24" s="76"/>
      <c r="B24" s="20">
        <v>22</v>
      </c>
      <c r="C24" s="21">
        <f>'Lab A'!E24</f>
        <v>-93</v>
      </c>
      <c r="D24" s="21"/>
      <c r="E24" s="21">
        <f>'Lab C'!E24</f>
        <v>-88.5</v>
      </c>
      <c r="F24" s="21">
        <f>'Lab E'!E24</f>
        <v>-106.79300000000001</v>
      </c>
    </row>
    <row r="25" spans="1:6" x14ac:dyDescent="0.35">
      <c r="A25" s="76"/>
      <c r="B25" s="20">
        <v>23</v>
      </c>
      <c r="C25" s="21">
        <f>'Lab A'!E25</f>
        <v>-98.5</v>
      </c>
      <c r="D25" s="21">
        <f>'Lab B'!E25</f>
        <v>-95.5</v>
      </c>
      <c r="E25" s="21">
        <f>'Lab C'!E25</f>
        <v>-95</v>
      </c>
      <c r="F25" s="21">
        <f>'Lab E'!E25</f>
        <v>-104.79300000000001</v>
      </c>
    </row>
    <row r="26" spans="1:6" x14ac:dyDescent="0.35">
      <c r="A26" s="76"/>
      <c r="B26" s="20">
        <v>24</v>
      </c>
      <c r="C26" s="21">
        <f>'Lab A'!E26</f>
        <v>-108.5</v>
      </c>
      <c r="D26" s="21">
        <f>'Lab B'!E26</f>
        <v>-104</v>
      </c>
      <c r="E26" s="21">
        <f>'Lab C'!E26</f>
        <v>-105.5</v>
      </c>
      <c r="F26" s="21">
        <f>'Lab E'!E26</f>
        <v>-98.793000000000006</v>
      </c>
    </row>
    <row r="27" spans="1:6" x14ac:dyDescent="0.35">
      <c r="A27" s="76"/>
      <c r="B27" s="20">
        <v>25</v>
      </c>
      <c r="C27" s="21">
        <f>'Lab A'!E27</f>
        <v>-106</v>
      </c>
      <c r="D27" s="21">
        <f>'Lab B'!E27</f>
        <v>-103</v>
      </c>
      <c r="E27" s="21">
        <f>'Lab C'!E27</f>
        <v>-99.5</v>
      </c>
      <c r="F27" s="21">
        <f>'Lab E'!E27</f>
        <v>-96.793000000000006</v>
      </c>
    </row>
    <row r="28" spans="1:6" x14ac:dyDescent="0.35">
      <c r="A28" s="76"/>
      <c r="B28" s="20">
        <v>26</v>
      </c>
      <c r="C28" s="21">
        <f>'Lab A'!E28</f>
        <v>-97</v>
      </c>
      <c r="D28" s="21">
        <f>'Lab B'!E28</f>
        <v>-94</v>
      </c>
      <c r="E28" s="21">
        <f>'Lab C'!E28</f>
        <v>-92</v>
      </c>
      <c r="F28" s="21">
        <f>'Lab E'!E28</f>
        <v>-95.793000000000006</v>
      </c>
    </row>
    <row r="29" spans="1:6" x14ac:dyDescent="0.35">
      <c r="A29" s="76"/>
      <c r="B29" s="20">
        <v>27</v>
      </c>
      <c r="C29" s="21">
        <f>'Lab A'!E29</f>
        <v>-101.5</v>
      </c>
      <c r="D29" s="21">
        <f>'Lab B'!E29</f>
        <v>-99</v>
      </c>
      <c r="E29" s="21">
        <f>'Lab C'!E29</f>
        <v>-97</v>
      </c>
      <c r="F29" s="21">
        <f>'Lab E'!E29</f>
        <v>-94.793000000000006</v>
      </c>
    </row>
    <row r="30" spans="1:6" x14ac:dyDescent="0.35">
      <c r="A30" s="76"/>
      <c r="B30" s="20">
        <v>28</v>
      </c>
      <c r="C30" s="21">
        <f>'Lab A'!E30</f>
        <v>-90</v>
      </c>
      <c r="D30" s="21"/>
      <c r="E30" s="21">
        <f>'Lab C'!E30</f>
        <v>-86.5</v>
      </c>
      <c r="F30" s="21">
        <f>'Lab E'!E30</f>
        <v>-96.793000000000006</v>
      </c>
    </row>
    <row r="31" spans="1:6" x14ac:dyDescent="0.35">
      <c r="A31" s="76"/>
      <c r="B31" s="20">
        <v>29</v>
      </c>
      <c r="C31" s="21">
        <f>'Lab A'!E31</f>
        <v>-87</v>
      </c>
      <c r="D31" s="21"/>
      <c r="E31" s="21">
        <f>'Lab C'!E31</f>
        <v>-82</v>
      </c>
      <c r="F31" s="21">
        <f>'Lab E'!E31</f>
        <v>-95.793000000000006</v>
      </c>
    </row>
    <row r="32" spans="1:6" x14ac:dyDescent="0.35">
      <c r="A32" s="76"/>
      <c r="B32" s="20">
        <v>30</v>
      </c>
      <c r="C32" s="21">
        <f>'Lab A'!E32</f>
        <v>-105.5</v>
      </c>
      <c r="D32" s="21">
        <f>'Lab B'!E32</f>
        <v>-103.5</v>
      </c>
      <c r="E32" s="21">
        <f>'Lab C'!E32</f>
        <v>-101</v>
      </c>
      <c r="F32" s="21">
        <f>'Lab E'!E32</f>
        <v>-95.793000000000006</v>
      </c>
    </row>
    <row r="33" spans="1:6" x14ac:dyDescent="0.35">
      <c r="A33" s="76"/>
      <c r="B33" s="20">
        <v>31</v>
      </c>
      <c r="C33" s="21">
        <f>'Lab A'!E33</f>
        <v>-104.5</v>
      </c>
      <c r="D33" s="21">
        <f>'Lab B'!E33</f>
        <v>-102</v>
      </c>
      <c r="E33" s="21">
        <f>'Lab C'!E33</f>
        <v>-100</v>
      </c>
      <c r="F33" s="21">
        <f>'Lab E'!E33</f>
        <v>-96.793000000000006</v>
      </c>
    </row>
    <row r="34" spans="1:6" x14ac:dyDescent="0.35">
      <c r="A34" s="76"/>
      <c r="B34" s="20">
        <v>32</v>
      </c>
      <c r="C34" s="21">
        <f>'Lab A'!E34</f>
        <v>-97.5</v>
      </c>
      <c r="D34" s="21">
        <f>'Lab B'!E34</f>
        <v>-95</v>
      </c>
      <c r="E34" s="21">
        <f>'Lab C'!E34</f>
        <v>-93</v>
      </c>
      <c r="F34" s="21">
        <f>'Lab E'!E34</f>
        <v>-101.79300000000001</v>
      </c>
    </row>
    <row r="35" spans="1:6" x14ac:dyDescent="0.35">
      <c r="A35" s="76"/>
      <c r="B35" s="20">
        <v>33</v>
      </c>
      <c r="C35" s="21">
        <f>'Lab A'!E35</f>
        <v>-101</v>
      </c>
      <c r="D35" s="21">
        <f>'Lab B'!E35</f>
        <v>-99</v>
      </c>
      <c r="E35" s="21">
        <f>'Lab C'!E35</f>
        <v>-96.5</v>
      </c>
      <c r="F35" s="21">
        <f>'Lab E'!E35</f>
        <v>-96.793000000000006</v>
      </c>
    </row>
    <row r="36" spans="1:6" x14ac:dyDescent="0.35">
      <c r="A36" s="76"/>
      <c r="B36" s="20">
        <v>34</v>
      </c>
      <c r="C36" s="21">
        <f>'Lab A'!E36</f>
        <v>-96.5</v>
      </c>
      <c r="D36" s="21"/>
      <c r="E36" s="21">
        <f>'Lab C'!E36</f>
        <v>-88.5</v>
      </c>
      <c r="F36" s="21">
        <f>'Lab E'!E36</f>
        <v>-97.793000000000006</v>
      </c>
    </row>
    <row r="37" spans="1:6" x14ac:dyDescent="0.35">
      <c r="A37" s="76"/>
      <c r="B37" s="20">
        <v>35</v>
      </c>
      <c r="C37" s="21">
        <f>'Lab A'!E37</f>
        <v>-92</v>
      </c>
      <c r="D37" s="21"/>
      <c r="E37" s="21">
        <f>'Lab C'!E37</f>
        <v>-92</v>
      </c>
      <c r="F37" s="21">
        <f>'Lab E'!E37</f>
        <v>-90.793000000000006</v>
      </c>
    </row>
    <row r="38" spans="1:6" ht="14.6" thickBot="1" x14ac:dyDescent="0.4">
      <c r="A38" s="76"/>
      <c r="B38" s="23">
        <v>36</v>
      </c>
      <c r="C38" s="24">
        <f>'Lab A'!E38</f>
        <v>-102.5</v>
      </c>
      <c r="D38" s="24"/>
      <c r="E38" s="24">
        <f>'Lab C'!E38</f>
        <v>-96.5</v>
      </c>
      <c r="F38" s="24">
        <f>'Lab E'!E38</f>
        <v>-94.793000000000006</v>
      </c>
    </row>
    <row r="39" spans="1:6" ht="17.149999999999999" thickBot="1" x14ac:dyDescent="0.4">
      <c r="A39" s="77" t="s">
        <v>57</v>
      </c>
      <c r="B39" s="78"/>
      <c r="C39" s="30">
        <f>'Lab A'!E39</f>
        <v>-105.4038</v>
      </c>
      <c r="D39" s="26">
        <f>'Lab B'!E39</f>
        <v>-101.91801825529259</v>
      </c>
      <c r="E39" s="32">
        <f>'Lab C'!E39</f>
        <v>-101.2193</v>
      </c>
      <c r="F39" s="32">
        <f>'Lab E'!E39</f>
        <v>-103.30800000000001</v>
      </c>
    </row>
    <row r="40" spans="1:6" ht="14.6" thickBot="1" x14ac:dyDescent="0.4">
      <c r="A40" s="79" t="s">
        <v>58</v>
      </c>
      <c r="B40" s="80"/>
      <c r="C40" s="28">
        <f>'Lab A'!E40</f>
        <v>0</v>
      </c>
      <c r="D40" s="28">
        <f>'Lab B'!E40</f>
        <v>8</v>
      </c>
      <c r="E40" s="34">
        <f>'Lab C'!E40</f>
        <v>0</v>
      </c>
      <c r="F40" s="34">
        <f>'Lab E'!E40</f>
        <v>1</v>
      </c>
    </row>
  </sheetData>
  <mergeCells count="3">
    <mergeCell ref="A3:A38"/>
    <mergeCell ref="A39:B39"/>
    <mergeCell ref="A40:B40"/>
  </mergeCells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B72CC-6400-4A5C-B94B-2D6A832AA9D4}">
  <dimension ref="A1:F40"/>
  <sheetViews>
    <sheetView zoomScale="115" zoomScaleNormal="115" workbookViewId="0">
      <selection activeCell="F16" sqref="F16"/>
    </sheetView>
  </sheetViews>
  <sheetFormatPr defaultRowHeight="14.15" x14ac:dyDescent="0.35"/>
  <sheetData>
    <row r="1" spans="1:6" ht="14.6" thickBot="1" x14ac:dyDescent="0.4">
      <c r="A1" s="44" t="s">
        <v>52</v>
      </c>
      <c r="B1" s="44"/>
    </row>
    <row r="2" spans="1:6" ht="14.6" thickBot="1" x14ac:dyDescent="0.4">
      <c r="A2" s="42"/>
      <c r="B2" s="42"/>
      <c r="C2" s="43" t="s">
        <v>45</v>
      </c>
      <c r="D2" s="43" t="s">
        <v>44</v>
      </c>
      <c r="E2" s="43" t="s">
        <v>46</v>
      </c>
      <c r="F2" s="43" t="s">
        <v>48</v>
      </c>
    </row>
    <row r="3" spans="1:6" x14ac:dyDescent="0.35">
      <c r="A3" s="75" t="s">
        <v>55</v>
      </c>
      <c r="B3" s="17">
        <v>1</v>
      </c>
      <c r="C3" s="18">
        <f>'Lab A'!F3</f>
        <v>-97.5</v>
      </c>
      <c r="D3" s="18">
        <f>'Lab B'!F3</f>
        <v>-94</v>
      </c>
      <c r="E3" s="18">
        <f>'Lab C'!F3</f>
        <v>-93</v>
      </c>
      <c r="F3" s="18">
        <f>'Lab E'!F3</f>
        <v>-106.946</v>
      </c>
    </row>
    <row r="4" spans="1:6" x14ac:dyDescent="0.35">
      <c r="A4" s="76"/>
      <c r="B4" s="20">
        <v>2</v>
      </c>
      <c r="C4" s="21">
        <f>'Lab A'!F4</f>
        <v>-109.5</v>
      </c>
      <c r="D4" s="21">
        <f>'Lab B'!F4</f>
        <v>-103</v>
      </c>
      <c r="E4" s="21">
        <f>'Lab C'!F4</f>
        <v>-104</v>
      </c>
      <c r="F4" s="21">
        <f>'Lab E'!F4</f>
        <v>-95.945999999999998</v>
      </c>
    </row>
    <row r="5" spans="1:6" x14ac:dyDescent="0.35">
      <c r="A5" s="76"/>
      <c r="B5" s="20">
        <v>3</v>
      </c>
      <c r="C5" s="21">
        <f>'Lab A'!F5</f>
        <v>-99.5</v>
      </c>
      <c r="D5" s="21">
        <f>'Lab B'!F5</f>
        <v>-95</v>
      </c>
      <c r="E5" s="21">
        <f>'Lab C'!F5</f>
        <v>-93</v>
      </c>
      <c r="F5" s="21">
        <f>'Lab E'!F5</f>
        <v>-108.946</v>
      </c>
    </row>
    <row r="6" spans="1:6" x14ac:dyDescent="0.35">
      <c r="A6" s="76"/>
      <c r="B6" s="20">
        <v>4</v>
      </c>
      <c r="C6" s="21">
        <f>'Lab A'!F6</f>
        <v>-103.5</v>
      </c>
      <c r="D6" s="21">
        <f>'Lab B'!F6</f>
        <v>-100</v>
      </c>
      <c r="E6" s="21">
        <f>'Lab C'!F6</f>
        <v>-97</v>
      </c>
      <c r="F6" s="21">
        <f>'Lab E'!F6</f>
        <v>-94.945999999999998</v>
      </c>
    </row>
    <row r="7" spans="1:6" x14ac:dyDescent="0.35">
      <c r="A7" s="76"/>
      <c r="B7" s="20">
        <v>5</v>
      </c>
      <c r="C7" s="21">
        <f>'Lab A'!F7</f>
        <v>-91.5</v>
      </c>
      <c r="D7" s="21">
        <f>'Lab B'!F7</f>
        <v>-89.5</v>
      </c>
      <c r="E7" s="21">
        <f>'Lab C'!F7</f>
        <v>-87</v>
      </c>
      <c r="F7" s="21">
        <f>'Lab E'!F7</f>
        <v>-96.945999999999998</v>
      </c>
    </row>
    <row r="8" spans="1:6" x14ac:dyDescent="0.35">
      <c r="A8" s="76"/>
      <c r="B8" s="20">
        <v>6</v>
      </c>
      <c r="C8" s="21">
        <f>'Lab A'!F8</f>
        <v>-94</v>
      </c>
      <c r="D8" s="21">
        <f>'Lab B'!F8</f>
        <v>-89.5</v>
      </c>
      <c r="E8" s="21">
        <f>'Lab C'!F8</f>
        <v>-88</v>
      </c>
      <c r="F8" s="21">
        <f>'Lab E'!F8</f>
        <v>-100.946</v>
      </c>
    </row>
    <row r="9" spans="1:6" x14ac:dyDescent="0.35">
      <c r="A9" s="76"/>
      <c r="B9" s="20">
        <v>7</v>
      </c>
      <c r="C9" s="21">
        <f>'Lab A'!F9</f>
        <v>-105.5</v>
      </c>
      <c r="D9" s="21">
        <f>'Lab B'!F9</f>
        <v>-100.5</v>
      </c>
      <c r="E9" s="21">
        <f>'Lab C'!F9</f>
        <v>-101</v>
      </c>
      <c r="F9" s="21">
        <f>'Lab E'!F9</f>
        <v>-102.946</v>
      </c>
    </row>
    <row r="10" spans="1:6" x14ac:dyDescent="0.35">
      <c r="A10" s="76"/>
      <c r="B10" s="20">
        <v>8</v>
      </c>
      <c r="C10" s="21">
        <f>'Lab A'!F10</f>
        <v>-112</v>
      </c>
      <c r="D10" s="21">
        <f>'Lab B'!F10</f>
        <v>-108</v>
      </c>
      <c r="E10" s="21">
        <f>'Lab C'!F10</f>
        <v>-108</v>
      </c>
      <c r="F10" s="21">
        <f>'Lab E'!F10</f>
        <v>-91.945999999999998</v>
      </c>
    </row>
    <row r="11" spans="1:6" x14ac:dyDescent="0.35">
      <c r="A11" s="76"/>
      <c r="B11" s="20">
        <v>9</v>
      </c>
      <c r="C11" s="21">
        <f>'Lab A'!F11</f>
        <v>-97.5</v>
      </c>
      <c r="D11" s="21">
        <f>'Lab B'!F11</f>
        <v>-95</v>
      </c>
      <c r="E11" s="21">
        <f>'Lab C'!F11</f>
        <v>-94</v>
      </c>
      <c r="F11" s="21">
        <f>'Lab E'!F11</f>
        <v>-108.946</v>
      </c>
    </row>
    <row r="12" spans="1:6" x14ac:dyDescent="0.35">
      <c r="A12" s="76"/>
      <c r="B12" s="20">
        <v>10</v>
      </c>
      <c r="C12" s="21">
        <f>'Lab A'!F12</f>
        <v>-97</v>
      </c>
      <c r="D12" s="21">
        <f>'Lab B'!F12</f>
        <v>-92.5</v>
      </c>
      <c r="E12" s="21">
        <f>'Lab C'!F12</f>
        <v>-88</v>
      </c>
      <c r="F12" s="21">
        <f>'Lab E'!F12</f>
        <v>-95.945999999999998</v>
      </c>
    </row>
    <row r="13" spans="1:6" x14ac:dyDescent="0.35">
      <c r="A13" s="76"/>
      <c r="B13" s="20">
        <v>11</v>
      </c>
      <c r="C13" s="21">
        <f>'Lab A'!F13</f>
        <v>-91.5</v>
      </c>
      <c r="D13" s="21">
        <f>'Lab B'!F13</f>
        <v>-87</v>
      </c>
      <c r="E13" s="21">
        <f>'Lab C'!F13</f>
        <v>-86</v>
      </c>
      <c r="F13" s="21">
        <f>'Lab E'!F13</f>
        <v>-100.946</v>
      </c>
    </row>
    <row r="14" spans="1:6" x14ac:dyDescent="0.35">
      <c r="A14" s="76"/>
      <c r="B14" s="20">
        <v>12</v>
      </c>
      <c r="C14" s="21">
        <f>'Lab A'!F14</f>
        <v>-107</v>
      </c>
      <c r="D14" s="21">
        <f>'Lab B'!F14</f>
        <v>-103</v>
      </c>
      <c r="E14" s="21">
        <f>'Lab C'!F14</f>
        <v>-101</v>
      </c>
      <c r="F14" s="21">
        <f>'Lab E'!F14</f>
        <v>-95.945999999999998</v>
      </c>
    </row>
    <row r="15" spans="1:6" x14ac:dyDescent="0.35">
      <c r="A15" s="76"/>
      <c r="B15" s="20">
        <v>13</v>
      </c>
      <c r="C15" s="21">
        <f>'Lab A'!F15</f>
        <v>-111.5</v>
      </c>
      <c r="D15" s="21">
        <f>'Lab B'!F15</f>
        <v>-107</v>
      </c>
      <c r="E15" s="21">
        <f>'Lab C'!F15</f>
        <v>-108</v>
      </c>
      <c r="F15" s="21">
        <f>'Lab E'!F15</f>
        <v>-93.945999999999998</v>
      </c>
    </row>
    <row r="16" spans="1:6" x14ac:dyDescent="0.35">
      <c r="A16" s="76"/>
      <c r="B16" s="20">
        <v>14</v>
      </c>
      <c r="C16" s="21">
        <f>'Lab A'!F16</f>
        <v>-100</v>
      </c>
      <c r="D16" s="21">
        <f>'Lab B'!F16</f>
        <v>-96</v>
      </c>
      <c r="E16" s="21">
        <f>'Lab C'!F16</f>
        <v>-96</v>
      </c>
      <c r="F16" s="21">
        <f>'Lab E'!F16</f>
        <v>-103.946</v>
      </c>
    </row>
    <row r="17" spans="1:6" x14ac:dyDescent="0.35">
      <c r="A17" s="76"/>
      <c r="B17" s="20">
        <v>15</v>
      </c>
      <c r="C17" s="21">
        <f>'Lab A'!F17</f>
        <v>-95.5</v>
      </c>
      <c r="D17" s="21">
        <f>'Lab B'!F17</f>
        <v>-93.5</v>
      </c>
      <c r="E17" s="21">
        <f>'Lab C'!F17</f>
        <v>-92</v>
      </c>
      <c r="F17" s="21">
        <f>'Lab E'!F17</f>
        <v>-107.946</v>
      </c>
    </row>
    <row r="18" spans="1:6" x14ac:dyDescent="0.35">
      <c r="A18" s="76"/>
      <c r="B18" s="20">
        <v>16</v>
      </c>
      <c r="C18" s="21">
        <f>'Lab A'!F18</f>
        <v>-114</v>
      </c>
      <c r="D18" s="21">
        <f>'Lab B'!F18</f>
        <v>-110</v>
      </c>
      <c r="E18" s="21">
        <f>'Lab C'!F18</f>
        <v>-109</v>
      </c>
      <c r="F18" s="21">
        <f>'Lab E'!F18</f>
        <v>-100.946</v>
      </c>
    </row>
    <row r="19" spans="1:6" x14ac:dyDescent="0.35">
      <c r="A19" s="76"/>
      <c r="B19" s="20">
        <v>17</v>
      </c>
      <c r="C19" s="21">
        <f>'Lab A'!F19</f>
        <v>-105</v>
      </c>
      <c r="D19" s="21">
        <f>'Lab B'!F19</f>
        <v>-99</v>
      </c>
      <c r="E19" s="21">
        <f>'Lab C'!F19</f>
        <v>-101</v>
      </c>
      <c r="F19" s="21">
        <f>'Lab E'!F19</f>
        <v>-100.946</v>
      </c>
    </row>
    <row r="20" spans="1:6" x14ac:dyDescent="0.35">
      <c r="A20" s="76"/>
      <c r="B20" s="20">
        <v>18</v>
      </c>
      <c r="C20" s="21">
        <f>'Lab A'!F20</f>
        <v>-113.5</v>
      </c>
      <c r="D20" s="21">
        <f>'Lab B'!F20</f>
        <v>-109.5</v>
      </c>
      <c r="E20" s="21">
        <f>'Lab C'!F20</f>
        <v>-110</v>
      </c>
      <c r="F20" s="21">
        <f>'Lab E'!F20</f>
        <v>-97.945999999999998</v>
      </c>
    </row>
    <row r="21" spans="1:6" x14ac:dyDescent="0.35">
      <c r="A21" s="76"/>
      <c r="B21" s="20">
        <v>19</v>
      </c>
      <c r="C21" s="21">
        <f>'Lab A'!F21</f>
        <v>-91</v>
      </c>
      <c r="D21" s="21">
        <f>'Lab B'!F21</f>
        <v>-92.5</v>
      </c>
      <c r="E21" s="21">
        <f>'Lab C'!F21</f>
        <v>-85</v>
      </c>
      <c r="F21" s="21">
        <f>'Lab E'!F21</f>
        <v>-95.945999999999998</v>
      </c>
    </row>
    <row r="22" spans="1:6" x14ac:dyDescent="0.35">
      <c r="A22" s="76"/>
      <c r="B22" s="20">
        <v>20</v>
      </c>
      <c r="C22" s="21">
        <f>'Lab A'!F22</f>
        <v>-101.5</v>
      </c>
      <c r="D22" s="21">
        <f>'Lab B'!F22</f>
        <v>-109</v>
      </c>
      <c r="E22" s="21">
        <f>'Lab C'!F22</f>
        <v>-96</v>
      </c>
      <c r="F22" s="21">
        <f>'Lab E'!F22</f>
        <v>-105.946</v>
      </c>
    </row>
    <row r="23" spans="1:6" x14ac:dyDescent="0.35">
      <c r="A23" s="76"/>
      <c r="B23" s="20">
        <v>21</v>
      </c>
      <c r="C23" s="21">
        <f>'Lab A'!F23</f>
        <v>-101.5</v>
      </c>
      <c r="D23" s="21">
        <f>'Lab B'!F23</f>
        <v>-89</v>
      </c>
      <c r="E23" s="21">
        <f>'Lab C'!F23</f>
        <v>-94.5</v>
      </c>
      <c r="F23" s="21">
        <f>'Lab E'!F23</f>
        <v>-97.945999999999998</v>
      </c>
    </row>
    <row r="24" spans="1:6" x14ac:dyDescent="0.35">
      <c r="A24" s="76"/>
      <c r="B24" s="20">
        <v>22</v>
      </c>
      <c r="C24" s="21">
        <f>'Lab A'!F24</f>
        <v>-93</v>
      </c>
      <c r="D24" s="21">
        <f>'Lab B'!F24</f>
        <v>-103.5</v>
      </c>
      <c r="E24" s="21">
        <f>'Lab C'!F24</f>
        <v>-90</v>
      </c>
      <c r="F24" s="21">
        <f>'Lab E'!F24</f>
        <v>-100.946</v>
      </c>
    </row>
    <row r="25" spans="1:6" x14ac:dyDescent="0.35">
      <c r="A25" s="76"/>
      <c r="B25" s="20">
        <v>23</v>
      </c>
      <c r="C25" s="21">
        <f>'Lab A'!F25</f>
        <v>-98</v>
      </c>
      <c r="D25" s="21">
        <f>'Lab B'!F25</f>
        <v>-109.5</v>
      </c>
      <c r="E25" s="21">
        <f>'Lab C'!F25</f>
        <v>-92</v>
      </c>
      <c r="F25" s="21">
        <f>'Lab E'!F25</f>
        <v>-98.945999999999998</v>
      </c>
    </row>
    <row r="26" spans="1:6" x14ac:dyDescent="0.35">
      <c r="A26" s="76"/>
      <c r="B26" s="20">
        <v>24</v>
      </c>
      <c r="C26" s="21">
        <f>'Lab A'!F26</f>
        <v>-100</v>
      </c>
      <c r="D26" s="21">
        <f>'Lab B'!F26</f>
        <v>-105</v>
      </c>
      <c r="E26" s="21">
        <f>'Lab C'!F26</f>
        <v>-95.5</v>
      </c>
      <c r="F26" s="21">
        <f>'Lab E'!F26</f>
        <v>-98.945999999999998</v>
      </c>
    </row>
    <row r="27" spans="1:6" x14ac:dyDescent="0.35">
      <c r="A27" s="76"/>
      <c r="B27" s="20">
        <v>25</v>
      </c>
      <c r="C27" s="21">
        <f>'Lab A'!F27</f>
        <v>-107</v>
      </c>
      <c r="D27" s="21">
        <f>'Lab B'!F27</f>
        <v>-96</v>
      </c>
      <c r="E27" s="21">
        <f>'Lab C'!F27</f>
        <v>-106</v>
      </c>
      <c r="F27" s="21">
        <f>'Lab E'!F27</f>
        <v>-100.946</v>
      </c>
    </row>
    <row r="28" spans="1:6" x14ac:dyDescent="0.35">
      <c r="A28" s="76"/>
      <c r="B28" s="20">
        <v>26</v>
      </c>
      <c r="C28" s="21">
        <f>'Lab A'!F28</f>
        <v>-107.5</v>
      </c>
      <c r="D28" s="21">
        <f>'Lab B'!F28</f>
        <v>-92.5</v>
      </c>
      <c r="E28" s="21">
        <f>'Lab C'!F28</f>
        <v>-101.5</v>
      </c>
      <c r="F28" s="21">
        <f>'Lab E'!F28</f>
        <v>-108.946</v>
      </c>
    </row>
    <row r="29" spans="1:6" x14ac:dyDescent="0.35">
      <c r="A29" s="76"/>
      <c r="B29" s="20">
        <v>27</v>
      </c>
      <c r="C29" s="21">
        <f>'Lab A'!F29</f>
        <v>-110.5</v>
      </c>
      <c r="D29" s="21">
        <f>'Lab B'!F29</f>
        <v>-95</v>
      </c>
      <c r="E29" s="21">
        <f>'Lab C'!F29</f>
        <v>-107.5</v>
      </c>
      <c r="F29" s="21">
        <f>'Lab E'!F29</f>
        <v>-109.946</v>
      </c>
    </row>
    <row r="30" spans="1:6" x14ac:dyDescent="0.35">
      <c r="A30" s="76"/>
      <c r="B30" s="20">
        <v>28</v>
      </c>
      <c r="C30" s="21">
        <f>'Lab A'!F30</f>
        <v>-92</v>
      </c>
      <c r="D30" s="21">
        <f>'Lab B'!F30</f>
        <v>-95.5</v>
      </c>
      <c r="E30" s="21">
        <f>'Lab C'!F30</f>
        <v>-88</v>
      </c>
      <c r="F30" s="21">
        <f>'Lab E'!F30</f>
        <v>-92.945999999999998</v>
      </c>
    </row>
    <row r="31" spans="1:6" x14ac:dyDescent="0.35">
      <c r="A31" s="76"/>
      <c r="B31" s="20">
        <v>29</v>
      </c>
      <c r="C31" s="21">
        <f>'Lab A'!F31</f>
        <v>-95</v>
      </c>
      <c r="D31" s="21">
        <f>'Lab B'!F31</f>
        <v>-88.5</v>
      </c>
      <c r="E31" s="21">
        <f>'Lab C'!F31</f>
        <v>-86</v>
      </c>
      <c r="F31" s="21">
        <f>'Lab E'!F31</f>
        <v>-96.945999999999998</v>
      </c>
    </row>
    <row r="32" spans="1:6" x14ac:dyDescent="0.35">
      <c r="A32" s="76"/>
      <c r="B32" s="20">
        <v>30</v>
      </c>
      <c r="C32" s="21">
        <f>'Lab A'!F32</f>
        <v>-101</v>
      </c>
      <c r="D32" s="21">
        <f>'Lab B'!F32</f>
        <v>-98.5</v>
      </c>
      <c r="E32" s="21">
        <f>'Lab C'!F32</f>
        <v>-97.5</v>
      </c>
      <c r="F32" s="21">
        <f>'Lab E'!F32</f>
        <v>-99.945999999999998</v>
      </c>
    </row>
    <row r="33" spans="1:6" x14ac:dyDescent="0.35">
      <c r="A33" s="76"/>
      <c r="B33" s="20">
        <v>31</v>
      </c>
      <c r="C33" s="21">
        <f>'Lab A'!F33</f>
        <v>-98.5</v>
      </c>
      <c r="D33" s="21">
        <f>'Lab B'!F33</f>
        <v>-105</v>
      </c>
      <c r="E33" s="21">
        <f>'Lab C'!F33</f>
        <v>-91</v>
      </c>
      <c r="F33" s="21">
        <f>'Lab E'!F33</f>
        <v>-92.945999999999998</v>
      </c>
    </row>
    <row r="34" spans="1:6" x14ac:dyDescent="0.35">
      <c r="A34" s="76"/>
      <c r="B34" s="20">
        <v>32</v>
      </c>
      <c r="C34" s="21">
        <f>'Lab A'!F34</f>
        <v>-95</v>
      </c>
      <c r="D34" s="21">
        <f>'Lab B'!F34</f>
        <v>-103.5</v>
      </c>
      <c r="E34" s="21">
        <f>'Lab C'!F34</f>
        <v>-88.5</v>
      </c>
      <c r="F34" s="21">
        <f>'Lab E'!F34</f>
        <v>-96.945999999999998</v>
      </c>
    </row>
    <row r="35" spans="1:6" x14ac:dyDescent="0.35">
      <c r="A35" s="76"/>
      <c r="B35" s="20">
        <v>33</v>
      </c>
      <c r="C35" s="21">
        <f>'Lab A'!F35</f>
        <v>-107.5</v>
      </c>
      <c r="D35" s="21">
        <f>'Lab B'!F35</f>
        <v>-93</v>
      </c>
      <c r="E35" s="21">
        <f>'Lab C'!F35</f>
        <v>-101</v>
      </c>
      <c r="F35" s="21">
        <f>'Lab E'!F35</f>
        <v>-103.946</v>
      </c>
    </row>
    <row r="36" spans="1:6" x14ac:dyDescent="0.35">
      <c r="A36" s="76"/>
      <c r="B36" s="20">
        <v>34</v>
      </c>
      <c r="C36" s="21">
        <f>'Lab A'!F36</f>
        <v>-104</v>
      </c>
      <c r="D36" s="21">
        <f>'Lab B'!F36</f>
        <v>-89.5</v>
      </c>
      <c r="E36" s="21">
        <f>'Lab C'!F36</f>
        <v>-97</v>
      </c>
      <c r="F36" s="21">
        <f>'Lab E'!F36</f>
        <v>-108.946</v>
      </c>
    </row>
    <row r="37" spans="1:6" x14ac:dyDescent="0.35">
      <c r="A37" s="76"/>
      <c r="B37" s="20">
        <v>35</v>
      </c>
      <c r="C37" s="21">
        <f>'Lab A'!F37</f>
        <v>-84.5</v>
      </c>
      <c r="D37" s="21">
        <f>'Lab B'!F37</f>
        <v>-90</v>
      </c>
      <c r="E37" s="21">
        <f>'Lab C'!F37</f>
        <v>-84</v>
      </c>
      <c r="F37" s="21">
        <f>'Lab E'!F37</f>
        <v>-88.945999999999998</v>
      </c>
    </row>
    <row r="38" spans="1:6" ht="14.6" thickBot="1" x14ac:dyDescent="0.4">
      <c r="A38" s="76"/>
      <c r="B38" s="23">
        <v>36</v>
      </c>
      <c r="C38" s="24">
        <f>'Lab A'!F38</f>
        <v>-98.5</v>
      </c>
      <c r="D38" s="24">
        <f>'Lab B'!F38</f>
        <v>-104</v>
      </c>
      <c r="E38" s="24">
        <f>'Lab C'!F38</f>
        <v>-91</v>
      </c>
      <c r="F38" s="24">
        <f>'Lab E'!F38</f>
        <v>-93.945999999999998</v>
      </c>
    </row>
    <row r="39" spans="1:6" ht="17.149999999999999" thickBot="1" x14ac:dyDescent="0.4">
      <c r="A39" s="77" t="s">
        <v>57</v>
      </c>
      <c r="B39" s="78"/>
      <c r="C39" s="30">
        <f>'Lab A'!F39</f>
        <v>-108.76439999999999</v>
      </c>
      <c r="D39" s="26">
        <f>'Lab B'!F39</f>
        <v>-105.79888698362301</v>
      </c>
      <c r="E39" s="32">
        <f>'Lab C'!F39</f>
        <v>-104.5942</v>
      </c>
      <c r="F39" s="32">
        <f>'Lab E'!F39</f>
        <v>-106.006</v>
      </c>
    </row>
    <row r="40" spans="1:6" ht="14.6" thickBot="1" x14ac:dyDescent="0.4">
      <c r="A40" s="79" t="s">
        <v>58</v>
      </c>
      <c r="B40" s="80"/>
      <c r="C40" s="28">
        <f>'Lab A'!F40</f>
        <v>0</v>
      </c>
      <c r="D40" s="28">
        <f>'Lab B'!F40</f>
        <v>0</v>
      </c>
      <c r="E40" s="34">
        <f>'Lab C'!F40</f>
        <v>0</v>
      </c>
      <c r="F40" s="34">
        <f>'Lab E'!F40</f>
        <v>0</v>
      </c>
    </row>
  </sheetData>
  <mergeCells count="3">
    <mergeCell ref="A3:A38"/>
    <mergeCell ref="A39:B39"/>
    <mergeCell ref="A40:B40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16"/>
  <sheetViews>
    <sheetView workbookViewId="0">
      <selection activeCell="A21" sqref="A21"/>
    </sheetView>
  </sheetViews>
  <sheetFormatPr defaultColWidth="8.78515625" defaultRowHeight="14.15" x14ac:dyDescent="0.35"/>
  <cols>
    <col min="1" max="1" width="32.140625" customWidth="1"/>
    <col min="2" max="2" width="64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 x14ac:dyDescent="0.35">
      <c r="A1" s="13" t="s">
        <v>32</v>
      </c>
      <c r="B1" s="12"/>
    </row>
    <row r="2" spans="1:2" x14ac:dyDescent="0.35">
      <c r="A2" s="6" t="s">
        <v>27</v>
      </c>
      <c r="B2" s="8" t="s">
        <v>33</v>
      </c>
    </row>
    <row r="3" spans="1:2" x14ac:dyDescent="0.35">
      <c r="A3" s="6" t="s">
        <v>34</v>
      </c>
      <c r="B3" s="11" t="s">
        <v>35</v>
      </c>
    </row>
    <row r="4" spans="1:2" x14ac:dyDescent="0.35">
      <c r="A4" s="6" t="s">
        <v>26</v>
      </c>
      <c r="B4" s="11" t="s">
        <v>36</v>
      </c>
    </row>
    <row r="5" spans="1:2" x14ac:dyDescent="0.35">
      <c r="A5" s="9" t="s">
        <v>25</v>
      </c>
      <c r="B5" s="10"/>
    </row>
    <row r="6" spans="1:2" ht="18.899999999999999" customHeight="1" x14ac:dyDescent="0.35">
      <c r="A6" s="6" t="s">
        <v>24</v>
      </c>
      <c r="B6" s="6" t="s">
        <v>37</v>
      </c>
    </row>
    <row r="7" spans="1:2" x14ac:dyDescent="0.35">
      <c r="A7" s="6" t="s">
        <v>23</v>
      </c>
      <c r="B7" s="8" t="s">
        <v>5</v>
      </c>
    </row>
    <row r="8" spans="1:2" x14ac:dyDescent="0.35">
      <c r="A8" s="9" t="s">
        <v>22</v>
      </c>
      <c r="B8" s="10"/>
    </row>
    <row r="9" spans="1:2" ht="28.3" x14ac:dyDescent="0.35">
      <c r="A9" s="6" t="s">
        <v>38</v>
      </c>
      <c r="B9" s="8" t="s">
        <v>39</v>
      </c>
    </row>
    <row r="10" spans="1:2" x14ac:dyDescent="0.35">
      <c r="A10" s="49" t="s">
        <v>21</v>
      </c>
      <c r="B10" s="49"/>
    </row>
    <row r="11" spans="1:2" x14ac:dyDescent="0.35">
      <c r="A11" s="6" t="s">
        <v>20</v>
      </c>
      <c r="B11" s="8" t="s">
        <v>19</v>
      </c>
    </row>
    <row r="12" spans="1:2" x14ac:dyDescent="0.35">
      <c r="A12" s="6" t="s">
        <v>18</v>
      </c>
      <c r="B12" s="8" t="s">
        <v>40</v>
      </c>
    </row>
    <row r="13" spans="1:2" x14ac:dyDescent="0.35">
      <c r="A13" s="6" t="s">
        <v>41</v>
      </c>
      <c r="B13" s="8" t="s">
        <v>42</v>
      </c>
    </row>
    <row r="14" spans="1:2" x14ac:dyDescent="0.35">
      <c r="A14" s="9" t="s">
        <v>17</v>
      </c>
      <c r="B14" s="10"/>
    </row>
    <row r="15" spans="1:2" x14ac:dyDescent="0.35">
      <c r="A15" s="6" t="s">
        <v>16</v>
      </c>
      <c r="B15" s="5" t="s">
        <v>15</v>
      </c>
    </row>
    <row r="16" spans="1:2" x14ac:dyDescent="0.35">
      <c r="A16" s="6" t="s">
        <v>14</v>
      </c>
      <c r="B16" s="5" t="s">
        <v>43</v>
      </c>
    </row>
  </sheetData>
  <mergeCells count="1">
    <mergeCell ref="A10:B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1AAB-969A-4B09-A22C-43CE816E5043}">
  <dimension ref="A1:L13"/>
  <sheetViews>
    <sheetView zoomScale="115" zoomScaleNormal="115" workbookViewId="0">
      <selection activeCell="J16" sqref="J16"/>
    </sheetView>
  </sheetViews>
  <sheetFormatPr defaultRowHeight="14.15" x14ac:dyDescent="0.35"/>
  <cols>
    <col min="1" max="2" width="11.85546875" customWidth="1"/>
  </cols>
  <sheetData>
    <row r="1" spans="1:12" ht="15" x14ac:dyDescent="0.35">
      <c r="A1" s="54" t="s">
        <v>2</v>
      </c>
      <c r="B1" s="54" t="s">
        <v>4</v>
      </c>
      <c r="C1" s="55" t="s">
        <v>59</v>
      </c>
      <c r="D1" s="55"/>
      <c r="E1" s="55"/>
      <c r="F1" s="55"/>
      <c r="G1" s="55"/>
      <c r="H1" s="56" t="s">
        <v>6</v>
      </c>
      <c r="I1" s="53" t="s">
        <v>29</v>
      </c>
      <c r="J1" s="53" t="s">
        <v>28</v>
      </c>
    </row>
    <row r="2" spans="1:12" x14ac:dyDescent="0.35">
      <c r="A2" s="54"/>
      <c r="B2" s="54"/>
      <c r="C2" s="40" t="s">
        <v>45</v>
      </c>
      <c r="D2" s="39" t="s">
        <v>44</v>
      </c>
      <c r="E2" s="39" t="s">
        <v>46</v>
      </c>
      <c r="F2" s="39" t="s">
        <v>47</v>
      </c>
      <c r="G2" s="39" t="s">
        <v>48</v>
      </c>
      <c r="H2" s="57"/>
      <c r="I2" s="54"/>
      <c r="J2" s="54"/>
    </row>
    <row r="3" spans="1:12" ht="14.15" customHeight="1" x14ac:dyDescent="0.35">
      <c r="A3" s="3" t="s">
        <v>49</v>
      </c>
      <c r="B3" s="3" t="s">
        <v>30</v>
      </c>
      <c r="C3" s="1">
        <f>'Lab A'!$C$39</f>
        <v>-104.9721</v>
      </c>
      <c r="D3" s="1">
        <f>'Lab B'!$C$39</f>
        <v>-101.78655554493864</v>
      </c>
      <c r="E3" s="1">
        <f>'Lab C'!$C$39</f>
        <v>-100.6407</v>
      </c>
      <c r="F3" s="1" t="s">
        <v>60</v>
      </c>
      <c r="G3" s="1" t="s">
        <v>60</v>
      </c>
      <c r="H3" s="50" t="s">
        <v>68</v>
      </c>
      <c r="I3" s="2">
        <f>AVERAGE(C3:G3)</f>
        <v>-102.46645184831287</v>
      </c>
      <c r="J3" s="2">
        <f>MAX(C3:G3)-MIN(C3:G3)</f>
        <v>4.3314000000000021</v>
      </c>
    </row>
    <row r="4" spans="1:12" x14ac:dyDescent="0.35">
      <c r="A4" s="3" t="s">
        <v>50</v>
      </c>
      <c r="B4" s="3" t="s">
        <v>30</v>
      </c>
      <c r="C4" s="1">
        <f>'Lab A'!$D$39</f>
        <v>-108.5609</v>
      </c>
      <c r="D4" s="1">
        <f>'Lab B'!$D$39</f>
        <v>-104.92033925020669</v>
      </c>
      <c r="E4" s="1">
        <f>'Lab C'!$D$39</f>
        <v>-103.86620000000001</v>
      </c>
      <c r="F4" s="1" t="s">
        <v>60</v>
      </c>
      <c r="G4" s="1">
        <f>'Lab E'!$D$39</f>
        <v>-105.41200000000001</v>
      </c>
      <c r="H4" s="51"/>
      <c r="I4" s="2">
        <f>AVERAGE(C4:G4)</f>
        <v>-105.68985981255167</v>
      </c>
      <c r="J4" s="2">
        <f>MAX(C4:G4)-MIN(C4:G4)</f>
        <v>4.6946999999999974</v>
      </c>
    </row>
    <row r="5" spans="1:12" x14ac:dyDescent="0.35">
      <c r="A5" s="3" t="s">
        <v>51</v>
      </c>
      <c r="B5" s="3" t="s">
        <v>30</v>
      </c>
      <c r="C5" s="1">
        <f>'Lab A'!$E$39</f>
        <v>-105.4038</v>
      </c>
      <c r="D5" s="1">
        <f>'Lab B'!$E$39</f>
        <v>-101.91801825529259</v>
      </c>
      <c r="E5" s="1">
        <f>'Lab C'!$E$39</f>
        <v>-101.2193</v>
      </c>
      <c r="F5" s="1" t="s">
        <v>60</v>
      </c>
      <c r="G5" s="1">
        <f>'Lab E'!$E$39</f>
        <v>-103.30800000000001</v>
      </c>
      <c r="H5" s="51"/>
      <c r="I5" s="2">
        <f>AVERAGE(C5:G5)</f>
        <v>-102.96227956382316</v>
      </c>
      <c r="J5" s="2">
        <f>MAX(C5:G5)-MIN(C5:G5)</f>
        <v>4.1844999999999999</v>
      </c>
    </row>
    <row r="6" spans="1:12" x14ac:dyDescent="0.35">
      <c r="A6" s="3" t="s">
        <v>52</v>
      </c>
      <c r="B6" s="3" t="s">
        <v>31</v>
      </c>
      <c r="C6" s="1">
        <f>'Lab A'!$F$39</f>
        <v>-108.76439999999999</v>
      </c>
      <c r="D6" s="1">
        <f>'Lab B'!$F$39</f>
        <v>-105.79888698362301</v>
      </c>
      <c r="E6" s="1">
        <f>'Lab C'!$F$39</f>
        <v>-104.5942</v>
      </c>
      <c r="F6" s="1" t="s">
        <v>60</v>
      </c>
      <c r="G6" s="1">
        <f>'Lab E'!$F$39</f>
        <v>-106.006</v>
      </c>
      <c r="H6" s="52"/>
      <c r="I6" s="2">
        <f>AVERAGE(C6:G6)</f>
        <v>-106.29087174590575</v>
      </c>
      <c r="J6" s="2">
        <f>MAX(C6:G6)-MIN(C6:G6)</f>
        <v>4.1701999999999941</v>
      </c>
      <c r="L6" t="s">
        <v>67</v>
      </c>
    </row>
    <row r="7" spans="1:12" ht="14.15" customHeight="1" x14ac:dyDescent="0.35">
      <c r="A7" s="54" t="s">
        <v>3</v>
      </c>
      <c r="B7" s="54" t="s">
        <v>4</v>
      </c>
      <c r="C7" s="55" t="s">
        <v>66</v>
      </c>
      <c r="D7" s="55"/>
      <c r="E7" s="55"/>
      <c r="F7" s="55"/>
      <c r="G7" s="55"/>
      <c r="H7" s="58" t="s">
        <v>1</v>
      </c>
      <c r="I7" s="59"/>
      <c r="J7" s="60"/>
    </row>
    <row r="8" spans="1:12" x14ac:dyDescent="0.35">
      <c r="A8" s="54"/>
      <c r="B8" s="54"/>
      <c r="C8" s="40" t="s">
        <v>45</v>
      </c>
      <c r="D8" s="39" t="s">
        <v>44</v>
      </c>
      <c r="E8" s="39" t="s">
        <v>46</v>
      </c>
      <c r="F8" s="39" t="s">
        <v>47</v>
      </c>
      <c r="G8" s="39" t="s">
        <v>48</v>
      </c>
      <c r="H8" s="61"/>
      <c r="I8" s="62"/>
      <c r="J8" s="63"/>
    </row>
    <row r="9" spans="1:12" x14ac:dyDescent="0.35">
      <c r="A9" s="3" t="s">
        <v>49</v>
      </c>
      <c r="B9" s="3" t="s">
        <v>30</v>
      </c>
      <c r="C9" s="4">
        <f>C3-I3</f>
        <v>-2.5056481516871258</v>
      </c>
      <c r="D9" s="1">
        <f>D3-I3</f>
        <v>0.67989630337423534</v>
      </c>
      <c r="E9" s="4">
        <f>E3-I3</f>
        <v>1.8257518483128763</v>
      </c>
      <c r="F9" s="1" t="s">
        <v>60</v>
      </c>
      <c r="G9" s="4" t="s">
        <v>60</v>
      </c>
      <c r="H9" s="64" t="s">
        <v>71</v>
      </c>
      <c r="I9" s="65"/>
      <c r="J9" s="66"/>
    </row>
    <row r="10" spans="1:12" x14ac:dyDescent="0.35">
      <c r="A10" s="3" t="s">
        <v>50</v>
      </c>
      <c r="B10" s="3" t="s">
        <v>30</v>
      </c>
      <c r="C10" s="4">
        <f>C4-I4</f>
        <v>-2.8710401874483296</v>
      </c>
      <c r="D10" s="1">
        <f>D4-I4</f>
        <v>0.76952056234497945</v>
      </c>
      <c r="E10" s="4">
        <f>E4-I4</f>
        <v>1.8236598125516679</v>
      </c>
      <c r="F10" s="1" t="s">
        <v>60</v>
      </c>
      <c r="G10" s="4">
        <f>G4-I4</f>
        <v>0.27785981255166803</v>
      </c>
      <c r="H10" s="67"/>
      <c r="I10" s="68"/>
      <c r="J10" s="69"/>
    </row>
    <row r="11" spans="1:12" x14ac:dyDescent="0.35">
      <c r="A11" s="3" t="s">
        <v>51</v>
      </c>
      <c r="B11" s="3" t="s">
        <v>30</v>
      </c>
      <c r="C11" s="4">
        <f>C5-I5</f>
        <v>-2.4415204361768446</v>
      </c>
      <c r="D11" s="1">
        <f>D5-I5</f>
        <v>1.0442613085305652</v>
      </c>
      <c r="E11" s="4">
        <f>E5-I5</f>
        <v>1.7429795638231553</v>
      </c>
      <c r="F11" s="1" t="s">
        <v>60</v>
      </c>
      <c r="G11" s="4">
        <f>G5-I5</f>
        <v>-0.34572043617684756</v>
      </c>
      <c r="H11" s="67"/>
      <c r="I11" s="68"/>
      <c r="J11" s="69"/>
    </row>
    <row r="12" spans="1:12" x14ac:dyDescent="0.35">
      <c r="A12" s="3" t="s">
        <v>52</v>
      </c>
      <c r="B12" s="3" t="s">
        <v>31</v>
      </c>
      <c r="C12" s="4">
        <f>C6-I6</f>
        <v>-2.4735282540942478</v>
      </c>
      <c r="D12" s="1">
        <f>D6-I6</f>
        <v>0.49198476228274046</v>
      </c>
      <c r="E12" s="4">
        <f>E6-I6</f>
        <v>1.6966717459057463</v>
      </c>
      <c r="F12" s="1" t="s">
        <v>60</v>
      </c>
      <c r="G12" s="4">
        <f>G6-I6</f>
        <v>0.28487174590574682</v>
      </c>
      <c r="H12" s="70"/>
      <c r="I12" s="71"/>
      <c r="J12" s="72"/>
    </row>
    <row r="13" spans="1:12" ht="20.6" customHeight="1" x14ac:dyDescent="0.35">
      <c r="A13" s="54" t="s">
        <v>64</v>
      </c>
      <c r="B13" s="54"/>
      <c r="C13" s="41" t="s">
        <v>70</v>
      </c>
      <c r="D13" s="41" t="s">
        <v>70</v>
      </c>
      <c r="E13" s="41" t="s">
        <v>70</v>
      </c>
      <c r="F13" s="41" t="s">
        <v>65</v>
      </c>
      <c r="G13" s="41" t="s">
        <v>70</v>
      </c>
    </row>
  </sheetData>
  <mergeCells count="13">
    <mergeCell ref="A13:B13"/>
    <mergeCell ref="A7:A8"/>
    <mergeCell ref="B7:B8"/>
    <mergeCell ref="C7:G7"/>
    <mergeCell ref="H7:J8"/>
    <mergeCell ref="H9:J12"/>
    <mergeCell ref="H3:H6"/>
    <mergeCell ref="J1:J2"/>
    <mergeCell ref="A1:A2"/>
    <mergeCell ref="B1:B2"/>
    <mergeCell ref="C1:G1"/>
    <mergeCell ref="H1:H2"/>
    <mergeCell ref="I1:I2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F7DF9-E31B-446F-9010-2609E85F3130}">
  <dimension ref="A1:L13"/>
  <sheetViews>
    <sheetView tabSelected="1" zoomScale="130" zoomScaleNormal="130" workbookViewId="0">
      <selection activeCell="K13" sqref="K13"/>
    </sheetView>
  </sheetViews>
  <sheetFormatPr defaultRowHeight="14.15" x14ac:dyDescent="0.35"/>
  <cols>
    <col min="1" max="2" width="11.85546875" customWidth="1"/>
  </cols>
  <sheetData>
    <row r="1" spans="1:12" ht="15" x14ac:dyDescent="0.35">
      <c r="A1" s="54" t="s">
        <v>2</v>
      </c>
      <c r="B1" s="54" t="s">
        <v>4</v>
      </c>
      <c r="C1" s="55" t="s">
        <v>59</v>
      </c>
      <c r="D1" s="55"/>
      <c r="E1" s="55"/>
      <c r="F1" s="55"/>
      <c r="G1" s="55"/>
      <c r="H1" s="56" t="s">
        <v>6</v>
      </c>
      <c r="I1" s="53" t="s">
        <v>29</v>
      </c>
      <c r="J1" s="53" t="s">
        <v>28</v>
      </c>
    </row>
    <row r="2" spans="1:12" x14ac:dyDescent="0.35">
      <c r="A2" s="54"/>
      <c r="B2" s="54"/>
      <c r="C2" s="40" t="s">
        <v>45</v>
      </c>
      <c r="D2" s="39" t="s">
        <v>44</v>
      </c>
      <c r="E2" s="39" t="s">
        <v>46</v>
      </c>
      <c r="F2" s="39" t="s">
        <v>47</v>
      </c>
      <c r="G2" s="39" t="s">
        <v>48</v>
      </c>
      <c r="H2" s="57"/>
      <c r="I2" s="54"/>
      <c r="J2" s="54"/>
    </row>
    <row r="3" spans="1:12" ht="14.15" customHeight="1" x14ac:dyDescent="0.35">
      <c r="A3" s="3" t="s">
        <v>49</v>
      </c>
      <c r="B3" s="3" t="s">
        <v>30</v>
      </c>
      <c r="C3" s="1">
        <f>'Lab A'!$C$39+3</f>
        <v>-101.9721</v>
      </c>
      <c r="D3" s="1">
        <f>'Lab B'!$C$39</f>
        <v>-101.78655554493864</v>
      </c>
      <c r="E3" s="1">
        <f>'Lab C'!$C$39</f>
        <v>-100.6407</v>
      </c>
      <c r="F3" s="1" t="s">
        <v>60</v>
      </c>
      <c r="G3" s="1" t="s">
        <v>60</v>
      </c>
      <c r="H3" s="50" t="s">
        <v>68</v>
      </c>
      <c r="I3" s="2">
        <f>AVERAGE(C3:G3)</f>
        <v>-101.46645184831287</v>
      </c>
      <c r="J3" s="2">
        <f>MAX(C3:G3)-MIN(C3:G3)</f>
        <v>1.3314000000000021</v>
      </c>
    </row>
    <row r="4" spans="1:12" x14ac:dyDescent="0.35">
      <c r="A4" s="3" t="s">
        <v>50</v>
      </c>
      <c r="B4" s="3" t="s">
        <v>30</v>
      </c>
      <c r="C4" s="1">
        <f>'Lab A'!$D$39+3</f>
        <v>-105.5609</v>
      </c>
      <c r="D4" s="1">
        <f>'Lab B'!$D$39</f>
        <v>-104.92033925020669</v>
      </c>
      <c r="E4" s="1">
        <f>'Lab C'!$D$39</f>
        <v>-103.86620000000001</v>
      </c>
      <c r="F4" s="1" t="s">
        <v>60</v>
      </c>
      <c r="G4" s="1">
        <f>'Lab E'!$D$39</f>
        <v>-105.41200000000001</v>
      </c>
      <c r="H4" s="51"/>
      <c r="I4" s="2">
        <f>AVERAGE(C4:G4)</f>
        <v>-104.93985981255167</v>
      </c>
      <c r="J4" s="2">
        <f>MAX(C4:G4)-MIN(C4:G4)</f>
        <v>1.6946999999999974</v>
      </c>
    </row>
    <row r="5" spans="1:12" x14ac:dyDescent="0.35">
      <c r="A5" s="3" t="s">
        <v>51</v>
      </c>
      <c r="B5" s="3" t="s">
        <v>30</v>
      </c>
      <c r="C5" s="1">
        <f>'Lab A'!$E$39+3</f>
        <v>-102.4038</v>
      </c>
      <c r="D5" s="1">
        <f>'Lab B'!$E$39</f>
        <v>-101.91801825529259</v>
      </c>
      <c r="E5" s="1">
        <f>'Lab C'!$E$39</f>
        <v>-101.2193</v>
      </c>
      <c r="F5" s="1" t="s">
        <v>60</v>
      </c>
      <c r="G5" s="1">
        <f>'Lab E'!$E$39</f>
        <v>-103.30800000000001</v>
      </c>
      <c r="H5" s="51"/>
      <c r="I5" s="2">
        <f>AVERAGE(C5:G5)</f>
        <v>-102.21227956382316</v>
      </c>
      <c r="J5" s="2">
        <f>MAX(C5:G5)-MIN(C5:G5)</f>
        <v>2.0887000000000029</v>
      </c>
    </row>
    <row r="6" spans="1:12" x14ac:dyDescent="0.35">
      <c r="A6" s="3" t="s">
        <v>52</v>
      </c>
      <c r="B6" s="3" t="s">
        <v>31</v>
      </c>
      <c r="C6" s="1">
        <f>'Lab A'!$F$39+3</f>
        <v>-105.76439999999999</v>
      </c>
      <c r="D6" s="1">
        <f>'Lab B'!$F$39</f>
        <v>-105.79888698362301</v>
      </c>
      <c r="E6" s="1">
        <f>'Lab C'!$F$39</f>
        <v>-104.5942</v>
      </c>
      <c r="F6" s="1" t="s">
        <v>60</v>
      </c>
      <c r="G6" s="1">
        <f>'Lab E'!$F$39</f>
        <v>-106.006</v>
      </c>
      <c r="H6" s="52"/>
      <c r="I6" s="2">
        <f>AVERAGE(C6:G6)</f>
        <v>-105.54087174590575</v>
      </c>
      <c r="J6" s="2">
        <f>MAX(C6:G6)-MIN(C6:G6)</f>
        <v>1.4117999999999995</v>
      </c>
      <c r="L6" t="s">
        <v>67</v>
      </c>
    </row>
    <row r="7" spans="1:12" ht="14.15" customHeight="1" x14ac:dyDescent="0.35">
      <c r="A7" s="54" t="s">
        <v>3</v>
      </c>
      <c r="B7" s="54" t="s">
        <v>4</v>
      </c>
      <c r="C7" s="55" t="s">
        <v>66</v>
      </c>
      <c r="D7" s="55"/>
      <c r="E7" s="55"/>
      <c r="F7" s="55"/>
      <c r="G7" s="55"/>
      <c r="H7" s="58" t="s">
        <v>1</v>
      </c>
      <c r="I7" s="59"/>
      <c r="J7" s="60"/>
    </row>
    <row r="8" spans="1:12" x14ac:dyDescent="0.35">
      <c r="A8" s="54"/>
      <c r="B8" s="54"/>
      <c r="C8" s="40" t="s">
        <v>45</v>
      </c>
      <c r="D8" s="39" t="s">
        <v>44</v>
      </c>
      <c r="E8" s="39" t="s">
        <v>46</v>
      </c>
      <c r="F8" s="39" t="s">
        <v>47</v>
      </c>
      <c r="G8" s="39" t="s">
        <v>48</v>
      </c>
      <c r="H8" s="61"/>
      <c r="I8" s="62"/>
      <c r="J8" s="63"/>
    </row>
    <row r="9" spans="1:12" x14ac:dyDescent="0.35">
      <c r="A9" s="3" t="s">
        <v>49</v>
      </c>
      <c r="B9" s="3" t="s">
        <v>30</v>
      </c>
      <c r="C9" s="4">
        <f>C3-I3</f>
        <v>-0.50564815168712585</v>
      </c>
      <c r="D9" s="1">
        <f>D3-I3</f>
        <v>-0.32010369662576466</v>
      </c>
      <c r="E9" s="4">
        <f>E3-I3</f>
        <v>0.82575184831287629</v>
      </c>
      <c r="F9" s="1" t="s">
        <v>60</v>
      </c>
      <c r="G9" s="4" t="s">
        <v>60</v>
      </c>
      <c r="H9" s="64" t="s">
        <v>71</v>
      </c>
      <c r="I9" s="65"/>
      <c r="J9" s="66"/>
    </row>
    <row r="10" spans="1:12" x14ac:dyDescent="0.35">
      <c r="A10" s="3" t="s">
        <v>50</v>
      </c>
      <c r="B10" s="3" t="s">
        <v>30</v>
      </c>
      <c r="C10" s="4">
        <f>C4-I4</f>
        <v>-0.62104018744832956</v>
      </c>
      <c r="D10" s="1">
        <f>D4-I4</f>
        <v>1.9520562344979453E-2</v>
      </c>
      <c r="E10" s="4">
        <f>E4-I4</f>
        <v>1.0736598125516679</v>
      </c>
      <c r="F10" s="1" t="s">
        <v>60</v>
      </c>
      <c r="G10" s="4">
        <f>G4-I4</f>
        <v>-0.47214018744833197</v>
      </c>
      <c r="H10" s="67"/>
      <c r="I10" s="68"/>
      <c r="J10" s="69"/>
    </row>
    <row r="11" spans="1:12" x14ac:dyDescent="0.35">
      <c r="A11" s="3" t="s">
        <v>51</v>
      </c>
      <c r="B11" s="3" t="s">
        <v>30</v>
      </c>
      <c r="C11" s="4">
        <f>C5-I5</f>
        <v>-0.19152043617684456</v>
      </c>
      <c r="D11" s="1">
        <f>D5-I5</f>
        <v>0.2942613085305652</v>
      </c>
      <c r="E11" s="4">
        <f>E5-I5</f>
        <v>0.99297956382315533</v>
      </c>
      <c r="F11" s="1" t="s">
        <v>60</v>
      </c>
      <c r="G11" s="4">
        <f>G5-I5</f>
        <v>-1.0957204361768476</v>
      </c>
      <c r="H11" s="67"/>
      <c r="I11" s="68"/>
      <c r="J11" s="69"/>
    </row>
    <row r="12" spans="1:12" x14ac:dyDescent="0.35">
      <c r="A12" s="3" t="s">
        <v>52</v>
      </c>
      <c r="B12" s="3" t="s">
        <v>31</v>
      </c>
      <c r="C12" s="4">
        <f>C6-I6</f>
        <v>-0.22352825409424781</v>
      </c>
      <c r="D12" s="1">
        <f>D6-I6</f>
        <v>-0.25801523771725954</v>
      </c>
      <c r="E12" s="4">
        <f>E6-I6</f>
        <v>0.94667174590574632</v>
      </c>
      <c r="F12" s="1" t="s">
        <v>60</v>
      </c>
      <c r="G12" s="4">
        <f>G6-I6</f>
        <v>-0.46512825409425318</v>
      </c>
      <c r="H12" s="70"/>
      <c r="I12" s="71"/>
      <c r="J12" s="72"/>
    </row>
    <row r="13" spans="1:12" ht="20.6" customHeight="1" x14ac:dyDescent="0.35">
      <c r="A13" s="54" t="s">
        <v>64</v>
      </c>
      <c r="B13" s="54"/>
      <c r="C13" s="41" t="s">
        <v>70</v>
      </c>
      <c r="D13" s="41" t="s">
        <v>70</v>
      </c>
      <c r="E13" s="41" t="s">
        <v>70</v>
      </c>
      <c r="F13" s="41" t="s">
        <v>60</v>
      </c>
      <c r="G13" s="41" t="s">
        <v>70</v>
      </c>
    </row>
  </sheetData>
  <mergeCells count="13">
    <mergeCell ref="A13:B13"/>
    <mergeCell ref="H3:H6"/>
    <mergeCell ref="A7:A8"/>
    <mergeCell ref="B7:B8"/>
    <mergeCell ref="C7:G7"/>
    <mergeCell ref="H7:J8"/>
    <mergeCell ref="H9:J12"/>
    <mergeCell ref="A1:A2"/>
    <mergeCell ref="B1:B2"/>
    <mergeCell ref="C1:G1"/>
    <mergeCell ref="H1:H2"/>
    <mergeCell ref="I1:I2"/>
    <mergeCell ref="J1:J2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71A5-BC37-4391-9750-A8E06E4D3187}">
  <dimension ref="A1:F40"/>
  <sheetViews>
    <sheetView topLeftCell="A13" workbookViewId="0">
      <selection activeCell="H39" sqref="H39"/>
    </sheetView>
  </sheetViews>
  <sheetFormatPr defaultRowHeight="14.15" x14ac:dyDescent="0.35"/>
  <sheetData>
    <row r="1" spans="1:6" ht="14.6" thickBot="1" x14ac:dyDescent="0.4">
      <c r="A1" t="s">
        <v>53</v>
      </c>
    </row>
    <row r="2" spans="1:6" ht="14.6" thickBot="1" x14ac:dyDescent="0.4">
      <c r="A2" s="73" t="s">
        <v>54</v>
      </c>
      <c r="B2" s="74"/>
      <c r="C2" s="16" t="s">
        <v>49</v>
      </c>
      <c r="D2" s="16" t="s">
        <v>50</v>
      </c>
      <c r="E2" s="15" t="s">
        <v>51</v>
      </c>
      <c r="F2" s="16" t="s">
        <v>52</v>
      </c>
    </row>
    <row r="3" spans="1:6" x14ac:dyDescent="0.35">
      <c r="A3" s="75" t="s">
        <v>55</v>
      </c>
      <c r="B3" s="17">
        <v>1</v>
      </c>
      <c r="C3" s="18">
        <v>-107.5</v>
      </c>
      <c r="D3" s="18">
        <v>-94</v>
      </c>
      <c r="E3" s="19">
        <v>-102</v>
      </c>
      <c r="F3" s="18">
        <v>-97.5</v>
      </c>
    </row>
    <row r="4" spans="1:6" x14ac:dyDescent="0.35">
      <c r="A4" s="76"/>
      <c r="B4" s="20">
        <v>2</v>
      </c>
      <c r="C4" s="21">
        <v>-104.5</v>
      </c>
      <c r="D4" s="21">
        <v>-104.5</v>
      </c>
      <c r="E4" s="22">
        <v>-104</v>
      </c>
      <c r="F4" s="21">
        <v>-109.5</v>
      </c>
    </row>
    <row r="5" spans="1:6" x14ac:dyDescent="0.35">
      <c r="A5" s="76"/>
      <c r="B5" s="20">
        <v>3</v>
      </c>
      <c r="C5" s="21">
        <v>-106</v>
      </c>
      <c r="D5" s="21">
        <v>-103.5</v>
      </c>
      <c r="E5" s="22">
        <v>-104</v>
      </c>
      <c r="F5" s="21">
        <v>-99.5</v>
      </c>
    </row>
    <row r="6" spans="1:6" x14ac:dyDescent="0.35">
      <c r="A6" s="76"/>
      <c r="B6" s="20">
        <v>4</v>
      </c>
      <c r="C6" s="21">
        <v>-104.5</v>
      </c>
      <c r="D6" s="21">
        <v>-104.5</v>
      </c>
      <c r="E6" s="22">
        <v>-95</v>
      </c>
      <c r="F6" s="21">
        <v>-103.5</v>
      </c>
    </row>
    <row r="7" spans="1:6" x14ac:dyDescent="0.35">
      <c r="A7" s="76"/>
      <c r="B7" s="20">
        <v>5</v>
      </c>
      <c r="C7" s="21">
        <v>-108</v>
      </c>
      <c r="D7" s="21">
        <v>-102</v>
      </c>
      <c r="E7" s="22">
        <v>-96.5</v>
      </c>
      <c r="F7" s="21">
        <v>-91.5</v>
      </c>
    </row>
    <row r="8" spans="1:6" x14ac:dyDescent="0.35">
      <c r="A8" s="76"/>
      <c r="B8" s="20">
        <v>6</v>
      </c>
      <c r="C8" s="21">
        <v>-107</v>
      </c>
      <c r="D8" s="21">
        <v>-97</v>
      </c>
      <c r="E8" s="22">
        <v>-96.5</v>
      </c>
      <c r="F8" s="21">
        <v>-94</v>
      </c>
    </row>
    <row r="9" spans="1:6" x14ac:dyDescent="0.35">
      <c r="A9" s="76"/>
      <c r="B9" s="20">
        <v>7</v>
      </c>
      <c r="C9" s="21">
        <v>-101.5</v>
      </c>
      <c r="D9" s="21">
        <v>-109.5</v>
      </c>
      <c r="E9" s="22">
        <v>-107</v>
      </c>
      <c r="F9" s="21">
        <v>-105.5</v>
      </c>
    </row>
    <row r="10" spans="1:6" x14ac:dyDescent="0.35">
      <c r="A10" s="76"/>
      <c r="B10" s="20">
        <v>8</v>
      </c>
      <c r="C10" s="21">
        <v>-106.5</v>
      </c>
      <c r="D10" s="21">
        <v>-107</v>
      </c>
      <c r="E10" s="22">
        <v>-102</v>
      </c>
      <c r="F10" s="21">
        <v>-112</v>
      </c>
    </row>
    <row r="11" spans="1:6" x14ac:dyDescent="0.35">
      <c r="A11" s="76"/>
      <c r="B11" s="20">
        <v>9</v>
      </c>
      <c r="C11" s="21">
        <v>-101.5</v>
      </c>
      <c r="D11" s="21">
        <v>-102.5</v>
      </c>
      <c r="E11" s="22">
        <v>-103</v>
      </c>
      <c r="F11" s="21">
        <v>-97.5</v>
      </c>
    </row>
    <row r="12" spans="1:6" x14ac:dyDescent="0.35">
      <c r="A12" s="76"/>
      <c r="B12" s="20">
        <v>10</v>
      </c>
      <c r="C12" s="21">
        <v>-96</v>
      </c>
      <c r="D12" s="21">
        <v>-107</v>
      </c>
      <c r="E12" s="22">
        <v>-93</v>
      </c>
      <c r="F12" s="21">
        <v>-97</v>
      </c>
    </row>
    <row r="13" spans="1:6" x14ac:dyDescent="0.35">
      <c r="A13" s="76"/>
      <c r="B13" s="20">
        <v>11</v>
      </c>
      <c r="C13" s="21">
        <v>-102.5</v>
      </c>
      <c r="D13" s="21">
        <v>-101.5</v>
      </c>
      <c r="E13" s="22">
        <v>-93.5</v>
      </c>
      <c r="F13" s="21">
        <v>-91.5</v>
      </c>
    </row>
    <row r="14" spans="1:6" x14ac:dyDescent="0.35">
      <c r="A14" s="76"/>
      <c r="B14" s="20">
        <v>12</v>
      </c>
      <c r="C14" s="21">
        <v>-104</v>
      </c>
      <c r="D14" s="21">
        <v>-108</v>
      </c>
      <c r="E14" s="22">
        <v>-97</v>
      </c>
      <c r="F14" s="21">
        <v>-107</v>
      </c>
    </row>
    <row r="15" spans="1:6" x14ac:dyDescent="0.35">
      <c r="A15" s="76"/>
      <c r="B15" s="20">
        <v>13</v>
      </c>
      <c r="C15" s="21">
        <v>-104.5</v>
      </c>
      <c r="D15" s="21">
        <v>-110.5</v>
      </c>
      <c r="E15" s="22">
        <v>-105.5</v>
      </c>
      <c r="F15" s="21">
        <v>-111.5</v>
      </c>
    </row>
    <row r="16" spans="1:6" x14ac:dyDescent="0.35">
      <c r="A16" s="76"/>
      <c r="B16" s="20">
        <v>14</v>
      </c>
      <c r="C16" s="21">
        <v>-99.5</v>
      </c>
      <c r="D16" s="21">
        <v>-107.5</v>
      </c>
      <c r="E16" s="22">
        <v>-109.5</v>
      </c>
      <c r="F16" s="21">
        <v>-100</v>
      </c>
    </row>
    <row r="17" spans="1:6" x14ac:dyDescent="0.35">
      <c r="A17" s="76"/>
      <c r="B17" s="20">
        <v>15</v>
      </c>
      <c r="C17" s="21">
        <v>-99</v>
      </c>
      <c r="D17" s="21">
        <v>-95.5</v>
      </c>
      <c r="E17" s="22">
        <v>-95.5</v>
      </c>
      <c r="F17" s="21">
        <v>-95.5</v>
      </c>
    </row>
    <row r="18" spans="1:6" x14ac:dyDescent="0.35">
      <c r="A18" s="76"/>
      <c r="B18" s="20">
        <v>16</v>
      </c>
      <c r="C18" s="21">
        <v>-106.5</v>
      </c>
      <c r="D18" s="21">
        <v>-108</v>
      </c>
      <c r="E18" s="22">
        <v>-101</v>
      </c>
      <c r="F18" s="21">
        <v>-114</v>
      </c>
    </row>
    <row r="19" spans="1:6" x14ac:dyDescent="0.35">
      <c r="A19" s="76"/>
      <c r="B19" s="20">
        <v>17</v>
      </c>
      <c r="C19" s="21">
        <v>-98</v>
      </c>
      <c r="D19" s="21">
        <v>-111.5</v>
      </c>
      <c r="E19" s="22">
        <v>-109.5</v>
      </c>
      <c r="F19" s="21">
        <v>-105</v>
      </c>
    </row>
    <row r="20" spans="1:6" x14ac:dyDescent="0.35">
      <c r="A20" s="76"/>
      <c r="B20" s="20">
        <v>18</v>
      </c>
      <c r="C20" s="21">
        <v>-106.5</v>
      </c>
      <c r="D20" s="21">
        <v>-108.5</v>
      </c>
      <c r="E20" s="22">
        <v>-102.5</v>
      </c>
      <c r="F20" s="21">
        <v>-113.5</v>
      </c>
    </row>
    <row r="21" spans="1:6" x14ac:dyDescent="0.35">
      <c r="A21" s="76"/>
      <c r="B21" s="20">
        <v>19</v>
      </c>
      <c r="C21" s="21">
        <v>-94.5</v>
      </c>
      <c r="D21" s="21">
        <v>-106</v>
      </c>
      <c r="E21" s="22">
        <v>-90</v>
      </c>
      <c r="F21" s="21">
        <v>-91</v>
      </c>
    </row>
    <row r="22" spans="1:6" x14ac:dyDescent="0.35">
      <c r="A22" s="76"/>
      <c r="B22" s="20">
        <v>20</v>
      </c>
      <c r="C22" s="21">
        <v>-95.5</v>
      </c>
      <c r="D22" s="21">
        <v>-104.5</v>
      </c>
      <c r="E22" s="22">
        <v>-103.5</v>
      </c>
      <c r="F22" s="21">
        <v>-101.5</v>
      </c>
    </row>
    <row r="23" spans="1:6" x14ac:dyDescent="0.35">
      <c r="A23" s="76"/>
      <c r="B23" s="20">
        <v>21</v>
      </c>
      <c r="C23" s="21">
        <v>-96.5</v>
      </c>
      <c r="D23" s="21">
        <v>-110</v>
      </c>
      <c r="E23" s="22">
        <v>-93</v>
      </c>
      <c r="F23" s="21">
        <v>-101.5</v>
      </c>
    </row>
    <row r="24" spans="1:6" x14ac:dyDescent="0.35">
      <c r="A24" s="76"/>
      <c r="B24" s="20">
        <v>22</v>
      </c>
      <c r="C24" s="21">
        <v>-95.5</v>
      </c>
      <c r="D24" s="21">
        <v>-98</v>
      </c>
      <c r="E24" s="22">
        <v>-93</v>
      </c>
      <c r="F24" s="21">
        <v>-93</v>
      </c>
    </row>
    <row r="25" spans="1:6" x14ac:dyDescent="0.35">
      <c r="A25" s="76"/>
      <c r="B25" s="20">
        <v>23</v>
      </c>
      <c r="C25" s="21">
        <v>-94</v>
      </c>
      <c r="D25" s="21">
        <v>-97.5</v>
      </c>
      <c r="E25" s="22">
        <v>-98.5</v>
      </c>
      <c r="F25" s="21">
        <v>-98</v>
      </c>
    </row>
    <row r="26" spans="1:6" x14ac:dyDescent="0.35">
      <c r="A26" s="76"/>
      <c r="B26" s="20">
        <v>24</v>
      </c>
      <c r="C26" s="21">
        <v>-94</v>
      </c>
      <c r="D26" s="21">
        <v>-108.5</v>
      </c>
      <c r="E26" s="22">
        <v>-108.5</v>
      </c>
      <c r="F26" s="21">
        <v>-100</v>
      </c>
    </row>
    <row r="27" spans="1:6" x14ac:dyDescent="0.35">
      <c r="A27" s="76"/>
      <c r="B27" s="20">
        <v>25</v>
      </c>
      <c r="C27" s="21">
        <v>-102.5</v>
      </c>
      <c r="D27" s="21">
        <v>-111</v>
      </c>
      <c r="E27" s="22">
        <v>-106</v>
      </c>
      <c r="F27" s="21">
        <v>-107</v>
      </c>
    </row>
    <row r="28" spans="1:6" x14ac:dyDescent="0.35">
      <c r="A28" s="76"/>
      <c r="B28" s="20">
        <v>26</v>
      </c>
      <c r="C28" s="21">
        <v>-103</v>
      </c>
      <c r="D28" s="21">
        <v>-108</v>
      </c>
      <c r="E28" s="22">
        <v>-97</v>
      </c>
      <c r="F28" s="21">
        <v>-107.5</v>
      </c>
    </row>
    <row r="29" spans="1:6" x14ac:dyDescent="0.35">
      <c r="A29" s="76"/>
      <c r="B29" s="20">
        <v>27</v>
      </c>
      <c r="C29" s="21">
        <v>-103</v>
      </c>
      <c r="D29" s="21">
        <v>-105.5</v>
      </c>
      <c r="E29" s="22">
        <v>-101.5</v>
      </c>
      <c r="F29" s="21">
        <v>-110.5</v>
      </c>
    </row>
    <row r="30" spans="1:6" x14ac:dyDescent="0.35">
      <c r="A30" s="76"/>
      <c r="B30" s="20">
        <v>28</v>
      </c>
      <c r="C30" s="21">
        <v>-91</v>
      </c>
      <c r="D30" s="21">
        <v>-101.5</v>
      </c>
      <c r="E30" s="22">
        <v>-90</v>
      </c>
      <c r="F30" s="21">
        <v>-92</v>
      </c>
    </row>
    <row r="31" spans="1:6" x14ac:dyDescent="0.35">
      <c r="A31" s="76"/>
      <c r="B31" s="20">
        <v>29</v>
      </c>
      <c r="C31" s="21">
        <v>-92</v>
      </c>
      <c r="D31" s="21">
        <v>-107</v>
      </c>
      <c r="E31" s="22">
        <v>-87</v>
      </c>
      <c r="F31" s="21">
        <v>-95</v>
      </c>
    </row>
    <row r="32" spans="1:6" x14ac:dyDescent="0.35">
      <c r="A32" s="76"/>
      <c r="B32" s="20">
        <v>30</v>
      </c>
      <c r="C32" s="21">
        <v>-96.5</v>
      </c>
      <c r="D32" s="21">
        <v>-109</v>
      </c>
      <c r="E32" s="22">
        <v>-105.5</v>
      </c>
      <c r="F32" s="21">
        <v>-101</v>
      </c>
    </row>
    <row r="33" spans="1:6" x14ac:dyDescent="0.35">
      <c r="A33" s="76"/>
      <c r="B33" s="20">
        <v>31</v>
      </c>
      <c r="C33" s="21">
        <v>-92.5</v>
      </c>
      <c r="D33" s="21">
        <v>-105</v>
      </c>
      <c r="E33" s="22">
        <v>-104.5</v>
      </c>
      <c r="F33" s="21">
        <v>-98.5</v>
      </c>
    </row>
    <row r="34" spans="1:6" x14ac:dyDescent="0.35">
      <c r="A34" s="76"/>
      <c r="B34" s="20">
        <v>32</v>
      </c>
      <c r="C34" s="21">
        <v>-89.5</v>
      </c>
      <c r="D34" s="21">
        <v>-96.5</v>
      </c>
      <c r="E34" s="22">
        <v>-97.5</v>
      </c>
      <c r="F34" s="21">
        <v>-95</v>
      </c>
    </row>
    <row r="35" spans="1:6" x14ac:dyDescent="0.35">
      <c r="A35" s="76"/>
      <c r="B35" s="20">
        <v>33</v>
      </c>
      <c r="C35" s="21">
        <v>-99</v>
      </c>
      <c r="D35" s="21">
        <v>-104.5</v>
      </c>
      <c r="E35" s="22">
        <v>-101</v>
      </c>
      <c r="F35" s="21">
        <v>-107.5</v>
      </c>
    </row>
    <row r="36" spans="1:6" x14ac:dyDescent="0.35">
      <c r="A36" s="76"/>
      <c r="B36" s="20">
        <v>34</v>
      </c>
      <c r="C36" s="21">
        <v>-96.5</v>
      </c>
      <c r="D36" s="21">
        <v>-103.5</v>
      </c>
      <c r="E36" s="22">
        <v>-96.5</v>
      </c>
      <c r="F36" s="21">
        <v>-104</v>
      </c>
    </row>
    <row r="37" spans="1:6" x14ac:dyDescent="0.35">
      <c r="A37" s="76"/>
      <c r="B37" s="20">
        <v>35</v>
      </c>
      <c r="C37" s="21">
        <v>-85</v>
      </c>
      <c r="D37" s="21">
        <v>-94</v>
      </c>
      <c r="E37" s="22">
        <v>-92</v>
      </c>
      <c r="F37" s="21">
        <v>-84.5</v>
      </c>
    </row>
    <row r="38" spans="1:6" ht="14.6" thickBot="1" x14ac:dyDescent="0.4">
      <c r="A38" s="76"/>
      <c r="B38" s="23">
        <v>36</v>
      </c>
      <c r="C38" s="24">
        <v>-93.5</v>
      </c>
      <c r="D38" s="24">
        <v>-96.5</v>
      </c>
      <c r="E38" s="25">
        <v>-102.5</v>
      </c>
      <c r="F38" s="24">
        <v>-98.5</v>
      </c>
    </row>
    <row r="39" spans="1:6" ht="17.149999999999999" thickBot="1" x14ac:dyDescent="0.4">
      <c r="A39" s="77" t="s">
        <v>57</v>
      </c>
      <c r="B39" s="78"/>
      <c r="C39" s="30">
        <v>-104.9721</v>
      </c>
      <c r="D39" s="30">
        <v>-108.5609</v>
      </c>
      <c r="E39" s="31">
        <v>-105.4038</v>
      </c>
      <c r="F39" s="30">
        <v>-108.76439999999999</v>
      </c>
    </row>
    <row r="40" spans="1:6" ht="14.6" thickBot="1" x14ac:dyDescent="0.4">
      <c r="A40" s="79" t="s">
        <v>58</v>
      </c>
      <c r="B40" s="80"/>
      <c r="C40" s="28">
        <v>0</v>
      </c>
      <c r="D40" s="28">
        <v>0</v>
      </c>
      <c r="E40" s="29">
        <v>0</v>
      </c>
      <c r="F40" s="28">
        <v>0</v>
      </c>
    </row>
  </sheetData>
  <mergeCells count="4">
    <mergeCell ref="A2:B2"/>
    <mergeCell ref="A3:A38"/>
    <mergeCell ref="A39:B39"/>
    <mergeCell ref="A40:B4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7C31-2226-4855-8CEA-BAA98B768D42}">
  <dimension ref="A1:F40"/>
  <sheetViews>
    <sheetView workbookViewId="0">
      <selection activeCell="H39" sqref="H39"/>
    </sheetView>
  </sheetViews>
  <sheetFormatPr defaultRowHeight="14.15" x14ac:dyDescent="0.35"/>
  <sheetData>
    <row r="1" spans="1:6" ht="14.6" thickBot="1" x14ac:dyDescent="0.4">
      <c r="A1" t="s">
        <v>61</v>
      </c>
    </row>
    <row r="2" spans="1:6" ht="14.6" thickBot="1" x14ac:dyDescent="0.4">
      <c r="A2" s="73" t="s">
        <v>54</v>
      </c>
      <c r="B2" s="74"/>
      <c r="C2" s="16" t="s">
        <v>49</v>
      </c>
      <c r="D2" s="16" t="s">
        <v>50</v>
      </c>
      <c r="E2" s="15" t="s">
        <v>51</v>
      </c>
      <c r="F2" s="16" t="s">
        <v>52</v>
      </c>
    </row>
    <row r="3" spans="1:6" x14ac:dyDescent="0.35">
      <c r="A3" s="75" t="s">
        <v>55</v>
      </c>
      <c r="B3" s="17">
        <v>1</v>
      </c>
      <c r="C3" s="18">
        <v>-103.5</v>
      </c>
      <c r="D3" s="18">
        <v>-95</v>
      </c>
      <c r="E3" s="19">
        <v>-99</v>
      </c>
      <c r="F3" s="18">
        <v>-94</v>
      </c>
    </row>
    <row r="4" spans="1:6" x14ac:dyDescent="0.35">
      <c r="A4" s="76"/>
      <c r="B4" s="20">
        <v>2</v>
      </c>
      <c r="C4" s="21">
        <v>-101.5</v>
      </c>
      <c r="D4" s="21">
        <v>-100</v>
      </c>
      <c r="E4" s="22">
        <v>-101</v>
      </c>
      <c r="F4" s="21">
        <v>-103</v>
      </c>
    </row>
    <row r="5" spans="1:6" x14ac:dyDescent="0.35">
      <c r="A5" s="76"/>
      <c r="B5" s="20">
        <v>3</v>
      </c>
      <c r="C5" s="21">
        <v>-103</v>
      </c>
      <c r="D5" s="21">
        <v>-101.5</v>
      </c>
      <c r="E5" s="22">
        <v>-100.5</v>
      </c>
      <c r="F5" s="21">
        <v>-95</v>
      </c>
    </row>
    <row r="6" spans="1:6" x14ac:dyDescent="0.35">
      <c r="A6" s="76"/>
      <c r="B6" s="20">
        <v>4</v>
      </c>
      <c r="C6" s="21">
        <v>-88</v>
      </c>
      <c r="D6" s="21">
        <v>-90</v>
      </c>
      <c r="E6" s="22">
        <v>-92</v>
      </c>
      <c r="F6" s="21">
        <v>-100</v>
      </c>
    </row>
    <row r="7" spans="1:6" x14ac:dyDescent="0.35">
      <c r="A7" s="76"/>
      <c r="B7" s="20">
        <v>5</v>
      </c>
      <c r="C7" s="21">
        <v>-105.5</v>
      </c>
      <c r="D7" s="21">
        <v>-90</v>
      </c>
      <c r="E7" s="22">
        <v>-94</v>
      </c>
      <c r="F7" s="21">
        <v>-89.5</v>
      </c>
    </row>
    <row r="8" spans="1:6" x14ac:dyDescent="0.35">
      <c r="A8" s="76"/>
      <c r="B8" s="20">
        <v>6</v>
      </c>
      <c r="C8" s="21">
        <v>-104</v>
      </c>
      <c r="D8" s="21">
        <v>-90</v>
      </c>
      <c r="E8" s="22">
        <v>-93.5</v>
      </c>
      <c r="F8" s="21">
        <v>-89.5</v>
      </c>
    </row>
    <row r="9" spans="1:6" x14ac:dyDescent="0.35">
      <c r="A9" s="76"/>
      <c r="B9" s="20">
        <v>7</v>
      </c>
      <c r="C9" s="21">
        <v>-98</v>
      </c>
      <c r="D9" s="21">
        <v>-106.5</v>
      </c>
      <c r="E9" s="22">
        <v>-103</v>
      </c>
      <c r="F9" s="21">
        <v>-100.5</v>
      </c>
    </row>
    <row r="10" spans="1:6" x14ac:dyDescent="0.35">
      <c r="A10" s="76"/>
      <c r="B10" s="20">
        <v>8</v>
      </c>
      <c r="C10" s="21">
        <v>-100</v>
      </c>
      <c r="D10" s="21">
        <v>-92</v>
      </c>
      <c r="E10" s="22">
        <v>-98.5</v>
      </c>
      <c r="F10" s="21">
        <v>-108</v>
      </c>
    </row>
    <row r="11" spans="1:6" x14ac:dyDescent="0.35">
      <c r="A11" s="76"/>
      <c r="B11" s="20">
        <v>9</v>
      </c>
      <c r="C11" s="21">
        <v>-99.5</v>
      </c>
      <c r="D11" s="21">
        <v>-100.5</v>
      </c>
      <c r="E11" s="22">
        <v>-99.5</v>
      </c>
      <c r="F11" s="21">
        <v>-95</v>
      </c>
    </row>
    <row r="12" spans="1:6" x14ac:dyDescent="0.35">
      <c r="A12" s="76"/>
      <c r="B12" s="20">
        <v>10</v>
      </c>
      <c r="C12" s="21">
        <v>-94.5</v>
      </c>
      <c r="D12" s="21" t="s">
        <v>56</v>
      </c>
      <c r="E12" s="22">
        <v>-90</v>
      </c>
      <c r="F12" s="21">
        <v>-92.5</v>
      </c>
    </row>
    <row r="13" spans="1:6" x14ac:dyDescent="0.35">
      <c r="A13" s="76"/>
      <c r="B13" s="20">
        <v>11</v>
      </c>
      <c r="C13" s="21">
        <v>-100.5</v>
      </c>
      <c r="D13" s="21" t="s">
        <v>56</v>
      </c>
      <c r="E13" s="22">
        <v>-88.5</v>
      </c>
      <c r="F13" s="21">
        <v>-87</v>
      </c>
    </row>
    <row r="14" spans="1:6" x14ac:dyDescent="0.35">
      <c r="A14" s="76"/>
      <c r="B14" s="20">
        <v>12</v>
      </c>
      <c r="C14" s="21">
        <v>-100</v>
      </c>
      <c r="D14" s="21" t="s">
        <v>56</v>
      </c>
      <c r="E14" s="22">
        <v>-95.5</v>
      </c>
      <c r="F14" s="21">
        <v>-103</v>
      </c>
    </row>
    <row r="15" spans="1:6" x14ac:dyDescent="0.35">
      <c r="A15" s="76"/>
      <c r="B15" s="20">
        <v>13</v>
      </c>
      <c r="C15" s="21">
        <v>-102.5</v>
      </c>
      <c r="D15" s="21">
        <v>-107.5</v>
      </c>
      <c r="E15" s="22">
        <v>-102</v>
      </c>
      <c r="F15" s="21">
        <v>-107</v>
      </c>
    </row>
    <row r="16" spans="1:6" x14ac:dyDescent="0.35">
      <c r="A16" s="76"/>
      <c r="B16" s="20">
        <v>14</v>
      </c>
      <c r="C16" s="21">
        <v>-88.5</v>
      </c>
      <c r="D16" s="21">
        <v>-104.5</v>
      </c>
      <c r="E16" s="22">
        <v>-105.5</v>
      </c>
      <c r="F16" s="21">
        <v>-96</v>
      </c>
    </row>
    <row r="17" spans="1:6" x14ac:dyDescent="0.35">
      <c r="A17" s="76"/>
      <c r="B17" s="20">
        <v>15</v>
      </c>
      <c r="C17" s="21">
        <v>-97</v>
      </c>
      <c r="D17" s="21">
        <v>-91</v>
      </c>
      <c r="E17" s="22">
        <v>-93.5</v>
      </c>
      <c r="F17" s="21">
        <v>-93.5</v>
      </c>
    </row>
    <row r="18" spans="1:6" x14ac:dyDescent="0.35">
      <c r="A18" s="76"/>
      <c r="B18" s="20">
        <v>16</v>
      </c>
      <c r="C18" s="21">
        <v>-103.5</v>
      </c>
      <c r="D18" s="21">
        <v>-90</v>
      </c>
      <c r="E18" s="22">
        <v>-98.5</v>
      </c>
      <c r="F18" s="21">
        <v>-110</v>
      </c>
    </row>
    <row r="19" spans="1:6" x14ac:dyDescent="0.35">
      <c r="A19" s="76"/>
      <c r="B19" s="20">
        <v>17</v>
      </c>
      <c r="C19" s="21">
        <v>-94</v>
      </c>
      <c r="D19" s="21">
        <v>-107</v>
      </c>
      <c r="E19" s="22">
        <v>-105.5</v>
      </c>
      <c r="F19" s="21">
        <v>-99</v>
      </c>
    </row>
    <row r="20" spans="1:6" x14ac:dyDescent="0.35">
      <c r="A20" s="76"/>
      <c r="B20" s="20">
        <v>18</v>
      </c>
      <c r="C20" s="21">
        <v>-104</v>
      </c>
      <c r="D20" s="21">
        <v>-104</v>
      </c>
      <c r="E20" s="22">
        <v>-99</v>
      </c>
      <c r="F20" s="21">
        <v>-109.5</v>
      </c>
    </row>
    <row r="21" spans="1:6" x14ac:dyDescent="0.35">
      <c r="A21" s="76"/>
      <c r="B21" s="20">
        <v>19</v>
      </c>
      <c r="C21" s="21" t="s">
        <v>56</v>
      </c>
      <c r="D21" s="21">
        <v>-104</v>
      </c>
      <c r="E21" s="22" t="s">
        <v>56</v>
      </c>
      <c r="F21" s="21">
        <v>-92.5</v>
      </c>
    </row>
    <row r="22" spans="1:6" x14ac:dyDescent="0.35">
      <c r="A22" s="76"/>
      <c r="B22" s="20">
        <v>20</v>
      </c>
      <c r="C22" s="21">
        <v>-100</v>
      </c>
      <c r="D22" s="21">
        <v>-96</v>
      </c>
      <c r="E22" s="22">
        <v>-100.5</v>
      </c>
      <c r="F22" s="21">
        <v>-109</v>
      </c>
    </row>
    <row r="23" spans="1:6" x14ac:dyDescent="0.35">
      <c r="A23" s="76"/>
      <c r="B23" s="20">
        <v>21</v>
      </c>
      <c r="C23" s="21">
        <v>-86</v>
      </c>
      <c r="D23" s="21">
        <v>-100</v>
      </c>
      <c r="E23" s="22" t="s">
        <v>56</v>
      </c>
      <c r="F23" s="21">
        <v>-89</v>
      </c>
    </row>
    <row r="24" spans="1:6" x14ac:dyDescent="0.35">
      <c r="A24" s="76"/>
      <c r="B24" s="20">
        <v>22</v>
      </c>
      <c r="C24" s="21">
        <v>-100.5</v>
      </c>
      <c r="D24" s="21">
        <v>-108</v>
      </c>
      <c r="E24" s="22" t="s">
        <v>56</v>
      </c>
      <c r="F24" s="21">
        <v>-103.5</v>
      </c>
    </row>
    <row r="25" spans="1:6" x14ac:dyDescent="0.35">
      <c r="A25" s="76"/>
      <c r="B25" s="20">
        <v>23</v>
      </c>
      <c r="C25" s="21">
        <v>-101</v>
      </c>
      <c r="D25" s="21">
        <v>-105.5</v>
      </c>
      <c r="E25" s="22">
        <v>-95.5</v>
      </c>
      <c r="F25" s="21">
        <v>-109.5</v>
      </c>
    </row>
    <row r="26" spans="1:6" x14ac:dyDescent="0.35">
      <c r="A26" s="76"/>
      <c r="B26" s="20">
        <v>24</v>
      </c>
      <c r="C26" s="21">
        <v>-90</v>
      </c>
      <c r="D26" s="21">
        <v>-105.5</v>
      </c>
      <c r="E26" s="22">
        <v>-104</v>
      </c>
      <c r="F26" s="21">
        <v>-105</v>
      </c>
    </row>
    <row r="27" spans="1:6" x14ac:dyDescent="0.35">
      <c r="A27" s="76"/>
      <c r="B27" s="20">
        <v>25</v>
      </c>
      <c r="C27" s="21">
        <v>-88</v>
      </c>
      <c r="D27" s="21">
        <v>-89</v>
      </c>
      <c r="E27" s="22">
        <v>-103</v>
      </c>
      <c r="F27" s="21">
        <v>-96</v>
      </c>
    </row>
    <row r="28" spans="1:6" x14ac:dyDescent="0.35">
      <c r="A28" s="76"/>
      <c r="B28" s="20">
        <v>26</v>
      </c>
      <c r="C28" s="21" t="s">
        <v>56</v>
      </c>
      <c r="D28" s="21">
        <v>-95.5</v>
      </c>
      <c r="E28" s="22">
        <v>-94</v>
      </c>
      <c r="F28" s="21">
        <v>-92.5</v>
      </c>
    </row>
    <row r="29" spans="1:6" x14ac:dyDescent="0.35">
      <c r="A29" s="76"/>
      <c r="B29" s="20">
        <v>27</v>
      </c>
      <c r="C29" s="21" t="s">
        <v>56</v>
      </c>
      <c r="D29" s="21" t="s">
        <v>56</v>
      </c>
      <c r="E29" s="22">
        <v>-99</v>
      </c>
      <c r="F29" s="21">
        <v>-95</v>
      </c>
    </row>
    <row r="30" spans="1:6" x14ac:dyDescent="0.35">
      <c r="A30" s="76"/>
      <c r="B30" s="20">
        <v>28</v>
      </c>
      <c r="C30" s="21" t="s">
        <v>56</v>
      </c>
      <c r="D30" s="21">
        <v>-105.5</v>
      </c>
      <c r="E30" s="22" t="s">
        <v>56</v>
      </c>
      <c r="F30" s="21">
        <v>-95.5</v>
      </c>
    </row>
    <row r="31" spans="1:6" x14ac:dyDescent="0.35">
      <c r="A31" s="76"/>
      <c r="B31" s="20">
        <v>29</v>
      </c>
      <c r="C31" s="21" t="s">
        <v>56</v>
      </c>
      <c r="D31" s="21">
        <v>-101.5</v>
      </c>
      <c r="E31" s="22" t="s">
        <v>56</v>
      </c>
      <c r="F31" s="21">
        <v>-88.5</v>
      </c>
    </row>
    <row r="32" spans="1:6" x14ac:dyDescent="0.35">
      <c r="A32" s="76"/>
      <c r="B32" s="20">
        <v>30</v>
      </c>
      <c r="C32" s="21">
        <v>-93.5</v>
      </c>
      <c r="D32" s="21">
        <v>-105.5</v>
      </c>
      <c r="E32" s="22">
        <v>-103.5</v>
      </c>
      <c r="F32" s="21">
        <v>-98.5</v>
      </c>
    </row>
    <row r="33" spans="1:6" x14ac:dyDescent="0.35">
      <c r="A33" s="76"/>
      <c r="B33" s="20">
        <v>31</v>
      </c>
      <c r="C33" s="21" t="s">
        <v>56</v>
      </c>
      <c r="D33" s="21">
        <v>-104</v>
      </c>
      <c r="E33" s="22">
        <v>-102</v>
      </c>
      <c r="F33" s="21">
        <v>-105</v>
      </c>
    </row>
    <row r="34" spans="1:6" x14ac:dyDescent="0.35">
      <c r="A34" s="76"/>
      <c r="B34" s="20">
        <v>32</v>
      </c>
      <c r="C34" s="21">
        <v>-96</v>
      </c>
      <c r="D34" s="21">
        <v>-106</v>
      </c>
      <c r="E34" s="22">
        <v>-95</v>
      </c>
      <c r="F34" s="21">
        <v>-103.5</v>
      </c>
    </row>
    <row r="35" spans="1:6" x14ac:dyDescent="0.35">
      <c r="A35" s="76"/>
      <c r="B35" s="20">
        <v>33</v>
      </c>
      <c r="C35" s="21" t="s">
        <v>56</v>
      </c>
      <c r="D35" s="21">
        <v>-99</v>
      </c>
      <c r="E35" s="22">
        <v>-99</v>
      </c>
      <c r="F35" s="21">
        <v>-93</v>
      </c>
    </row>
    <row r="36" spans="1:6" x14ac:dyDescent="0.35">
      <c r="A36" s="76"/>
      <c r="B36" s="20">
        <v>34</v>
      </c>
      <c r="C36" s="21" t="s">
        <v>56</v>
      </c>
      <c r="D36" s="21">
        <v>-93.5</v>
      </c>
      <c r="E36" s="22" t="s">
        <v>56</v>
      </c>
      <c r="F36" s="21">
        <v>-89.5</v>
      </c>
    </row>
    <row r="37" spans="1:6" x14ac:dyDescent="0.35">
      <c r="A37" s="76"/>
      <c r="B37" s="20">
        <v>35</v>
      </c>
      <c r="C37" s="21" t="s">
        <v>56</v>
      </c>
      <c r="D37" s="21">
        <v>-97</v>
      </c>
      <c r="E37" s="22" t="s">
        <v>56</v>
      </c>
      <c r="F37" s="21">
        <v>-90</v>
      </c>
    </row>
    <row r="38" spans="1:6" ht="14.6" thickBot="1" x14ac:dyDescent="0.4">
      <c r="A38" s="76"/>
      <c r="B38" s="23">
        <v>36</v>
      </c>
      <c r="C38" s="24">
        <v>-88</v>
      </c>
      <c r="D38" s="24">
        <v>-97</v>
      </c>
      <c r="E38" s="25" t="s">
        <v>56</v>
      </c>
      <c r="F38" s="24">
        <v>-104</v>
      </c>
    </row>
    <row r="39" spans="1:6" ht="17.149999999999999" thickBot="1" x14ac:dyDescent="0.4">
      <c r="A39" s="77" t="s">
        <v>57</v>
      </c>
      <c r="B39" s="78"/>
      <c r="C39" s="26">
        <v>-101.78655554493864</v>
      </c>
      <c r="D39" s="26">
        <v>-104.92033925020669</v>
      </c>
      <c r="E39" s="27">
        <v>-101.91801825529259</v>
      </c>
      <c r="F39" s="26">
        <v>-105.79888698362301</v>
      </c>
    </row>
    <row r="40" spans="1:6" ht="14.6" thickBot="1" x14ac:dyDescent="0.4">
      <c r="A40" s="79" t="s">
        <v>58</v>
      </c>
      <c r="B40" s="80"/>
      <c r="C40" s="28">
        <v>9</v>
      </c>
      <c r="D40" s="28">
        <v>4</v>
      </c>
      <c r="E40" s="29">
        <v>8</v>
      </c>
      <c r="F40" s="28">
        <v>0</v>
      </c>
    </row>
  </sheetData>
  <mergeCells count="4">
    <mergeCell ref="A2:B2"/>
    <mergeCell ref="A3:A38"/>
    <mergeCell ref="A39:B39"/>
    <mergeCell ref="A40:B4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895C-727A-40BA-89CE-F831821851E0}">
  <dimension ref="A1:F40"/>
  <sheetViews>
    <sheetView workbookViewId="0">
      <selection activeCell="H41" sqref="H41"/>
    </sheetView>
  </sheetViews>
  <sheetFormatPr defaultRowHeight="14.15" x14ac:dyDescent="0.35"/>
  <sheetData>
    <row r="1" spans="1:6" ht="14.6" thickBot="1" x14ac:dyDescent="0.4">
      <c r="A1" t="s">
        <v>63</v>
      </c>
    </row>
    <row r="2" spans="1:6" ht="14.6" thickBot="1" x14ac:dyDescent="0.4">
      <c r="A2" s="73" t="s">
        <v>54</v>
      </c>
      <c r="B2" s="74"/>
      <c r="C2" s="16" t="s">
        <v>49</v>
      </c>
      <c r="D2" s="16" t="s">
        <v>50</v>
      </c>
      <c r="E2" s="15" t="s">
        <v>51</v>
      </c>
      <c r="F2" s="16" t="s">
        <v>52</v>
      </c>
    </row>
    <row r="3" spans="1:6" x14ac:dyDescent="0.35">
      <c r="A3" s="75" t="s">
        <v>55</v>
      </c>
      <c r="B3" s="17">
        <v>1</v>
      </c>
      <c r="C3" s="18">
        <v>-104</v>
      </c>
      <c r="D3" s="18">
        <v>-91</v>
      </c>
      <c r="E3" s="19">
        <v>-100.5</v>
      </c>
      <c r="F3" s="18">
        <v>-93</v>
      </c>
    </row>
    <row r="4" spans="1:6" x14ac:dyDescent="0.35">
      <c r="A4" s="76"/>
      <c r="B4" s="20">
        <v>2</v>
      </c>
      <c r="C4" s="21">
        <v>-100.5</v>
      </c>
      <c r="D4" s="21">
        <v>-103.5</v>
      </c>
      <c r="E4" s="22">
        <v>-100.5</v>
      </c>
      <c r="F4" s="21">
        <v>-104</v>
      </c>
    </row>
    <row r="5" spans="1:6" x14ac:dyDescent="0.35">
      <c r="A5" s="76"/>
      <c r="B5" s="20">
        <v>3</v>
      </c>
      <c r="C5" s="21">
        <v>-103</v>
      </c>
      <c r="D5" s="21">
        <v>-99</v>
      </c>
      <c r="E5" s="22">
        <v>-101.5</v>
      </c>
      <c r="F5" s="21">
        <v>-93</v>
      </c>
    </row>
    <row r="6" spans="1:6" x14ac:dyDescent="0.35">
      <c r="A6" s="76"/>
      <c r="B6" s="20">
        <v>4</v>
      </c>
      <c r="C6" s="21">
        <v>-103.5</v>
      </c>
      <c r="D6" s="21">
        <v>-102.5</v>
      </c>
      <c r="E6" s="22">
        <v>-91</v>
      </c>
      <c r="F6" s="21">
        <v>-97</v>
      </c>
    </row>
    <row r="7" spans="1:6" x14ac:dyDescent="0.35">
      <c r="A7" s="76"/>
      <c r="B7" s="20">
        <v>5</v>
      </c>
      <c r="C7" s="21">
        <v>-103</v>
      </c>
      <c r="D7" s="21">
        <v>-98</v>
      </c>
      <c r="E7" s="22">
        <v>-90.5</v>
      </c>
      <c r="F7" s="21">
        <v>-87</v>
      </c>
    </row>
    <row r="8" spans="1:6" x14ac:dyDescent="0.35">
      <c r="A8" s="76"/>
      <c r="B8" s="20">
        <v>6</v>
      </c>
      <c r="C8" s="21">
        <v>-101</v>
      </c>
      <c r="D8" s="21">
        <v>-94.5</v>
      </c>
      <c r="E8" s="22">
        <v>-93.5</v>
      </c>
      <c r="F8" s="21">
        <v>-88</v>
      </c>
    </row>
    <row r="9" spans="1:6" x14ac:dyDescent="0.35">
      <c r="A9" s="76"/>
      <c r="B9" s="20">
        <v>7</v>
      </c>
      <c r="C9" s="21">
        <v>-97.5</v>
      </c>
      <c r="D9" s="21">
        <v>-105</v>
      </c>
      <c r="E9" s="22">
        <v>-103.5</v>
      </c>
      <c r="F9" s="21">
        <v>-101</v>
      </c>
    </row>
    <row r="10" spans="1:6" x14ac:dyDescent="0.35">
      <c r="A10" s="76"/>
      <c r="B10" s="20">
        <v>8</v>
      </c>
      <c r="C10" s="21">
        <v>-102.5</v>
      </c>
      <c r="D10" s="21">
        <v>-103.5</v>
      </c>
      <c r="E10" s="22">
        <v>-98.5</v>
      </c>
      <c r="F10" s="21">
        <v>-108</v>
      </c>
    </row>
    <row r="11" spans="1:6" x14ac:dyDescent="0.35">
      <c r="A11" s="76"/>
      <c r="B11" s="20">
        <v>9</v>
      </c>
      <c r="C11" s="21">
        <v>-96.5</v>
      </c>
      <c r="D11" s="21">
        <v>-97</v>
      </c>
      <c r="E11" s="22">
        <v>-99.5</v>
      </c>
      <c r="F11" s="21">
        <v>-94</v>
      </c>
    </row>
    <row r="12" spans="1:6" x14ac:dyDescent="0.35">
      <c r="A12" s="76"/>
      <c r="B12" s="20">
        <v>10</v>
      </c>
      <c r="C12" s="21">
        <v>-91.5</v>
      </c>
      <c r="D12" s="21">
        <v>-103</v>
      </c>
      <c r="E12" s="22">
        <v>-87</v>
      </c>
      <c r="F12" s="21">
        <v>-88</v>
      </c>
    </row>
    <row r="13" spans="1:6" x14ac:dyDescent="0.35">
      <c r="A13" s="76"/>
      <c r="B13" s="20">
        <v>11</v>
      </c>
      <c r="C13" s="21">
        <v>-96</v>
      </c>
      <c r="D13" s="21">
        <v>-95.5</v>
      </c>
      <c r="E13" s="22">
        <v>-88.5</v>
      </c>
      <c r="F13" s="21">
        <v>-86</v>
      </c>
    </row>
    <row r="14" spans="1:6" x14ac:dyDescent="0.35">
      <c r="A14" s="76"/>
      <c r="B14" s="20">
        <v>12</v>
      </c>
      <c r="C14" s="21">
        <v>-96.5</v>
      </c>
      <c r="D14" s="21">
        <v>-104</v>
      </c>
      <c r="E14" s="22">
        <v>-90</v>
      </c>
      <c r="F14" s="21">
        <v>-101</v>
      </c>
    </row>
    <row r="15" spans="1:6" x14ac:dyDescent="0.35">
      <c r="A15" s="76"/>
      <c r="B15" s="20">
        <v>13</v>
      </c>
      <c r="C15" s="21">
        <v>-100.5</v>
      </c>
      <c r="D15" s="21">
        <v>-105.5</v>
      </c>
      <c r="E15" s="22">
        <v>-100.5</v>
      </c>
      <c r="F15" s="21">
        <v>-108</v>
      </c>
    </row>
    <row r="16" spans="1:6" x14ac:dyDescent="0.35">
      <c r="A16" s="76"/>
      <c r="B16" s="20">
        <v>14</v>
      </c>
      <c r="C16" s="21">
        <v>-92.5</v>
      </c>
      <c r="D16" s="21">
        <v>-101.5</v>
      </c>
      <c r="E16" s="22">
        <v>-105.5</v>
      </c>
      <c r="F16" s="21">
        <v>-96</v>
      </c>
    </row>
    <row r="17" spans="1:6" x14ac:dyDescent="0.35">
      <c r="A17" s="76"/>
      <c r="B17" s="20">
        <v>15</v>
      </c>
      <c r="C17" s="21">
        <v>-95</v>
      </c>
      <c r="D17" s="21">
        <v>-89</v>
      </c>
      <c r="E17" s="22">
        <v>-92</v>
      </c>
      <c r="F17" s="21">
        <v>-92</v>
      </c>
    </row>
    <row r="18" spans="1:6" x14ac:dyDescent="0.35">
      <c r="A18" s="76"/>
      <c r="B18" s="20">
        <v>16</v>
      </c>
      <c r="C18" s="21">
        <v>-101.5</v>
      </c>
      <c r="D18" s="21">
        <v>-106.5</v>
      </c>
      <c r="E18" s="22">
        <v>-96</v>
      </c>
      <c r="F18" s="21">
        <v>-109</v>
      </c>
    </row>
    <row r="19" spans="1:6" x14ac:dyDescent="0.35">
      <c r="A19" s="76"/>
      <c r="B19" s="20">
        <v>17</v>
      </c>
      <c r="C19" s="21">
        <v>-94.5</v>
      </c>
      <c r="D19" s="21">
        <v>-105.5</v>
      </c>
      <c r="E19" s="22">
        <v>-103.5</v>
      </c>
      <c r="F19" s="21">
        <v>-101</v>
      </c>
    </row>
    <row r="20" spans="1:6" x14ac:dyDescent="0.35">
      <c r="A20" s="76"/>
      <c r="B20" s="20">
        <v>18</v>
      </c>
      <c r="C20" s="21">
        <v>-101</v>
      </c>
      <c r="D20" s="21">
        <v>-103</v>
      </c>
      <c r="E20" s="22">
        <v>-96.5</v>
      </c>
      <c r="F20" s="21">
        <v>-110</v>
      </c>
    </row>
    <row r="21" spans="1:6" x14ac:dyDescent="0.35">
      <c r="A21" s="76"/>
      <c r="B21" s="20">
        <v>19</v>
      </c>
      <c r="C21" s="21">
        <v>-89</v>
      </c>
      <c r="D21" s="21">
        <v>-101</v>
      </c>
      <c r="E21" s="22">
        <v>-86</v>
      </c>
      <c r="F21" s="21">
        <v>-85</v>
      </c>
    </row>
    <row r="22" spans="1:6" x14ac:dyDescent="0.35">
      <c r="A22" s="76"/>
      <c r="B22" s="20">
        <v>20</v>
      </c>
      <c r="C22" s="21">
        <v>-88</v>
      </c>
      <c r="D22" s="21">
        <v>-96</v>
      </c>
      <c r="E22" s="22">
        <v>-99.5</v>
      </c>
      <c r="F22" s="21">
        <v>-96</v>
      </c>
    </row>
    <row r="23" spans="1:6" x14ac:dyDescent="0.35">
      <c r="A23" s="76"/>
      <c r="B23" s="20">
        <v>21</v>
      </c>
      <c r="C23" s="21">
        <v>-88.5</v>
      </c>
      <c r="D23" s="21">
        <v>-104</v>
      </c>
      <c r="E23" s="22">
        <v>-83</v>
      </c>
      <c r="F23" s="21">
        <v>-94.5</v>
      </c>
    </row>
    <row r="24" spans="1:6" x14ac:dyDescent="0.35">
      <c r="A24" s="76"/>
      <c r="B24" s="20">
        <v>22</v>
      </c>
      <c r="C24" s="21">
        <v>-89</v>
      </c>
      <c r="D24" s="21">
        <v>-91</v>
      </c>
      <c r="E24" s="22">
        <v>-88.5</v>
      </c>
      <c r="F24" s="21">
        <v>-90</v>
      </c>
    </row>
    <row r="25" spans="1:6" x14ac:dyDescent="0.35">
      <c r="A25" s="76"/>
      <c r="B25" s="20">
        <v>23</v>
      </c>
      <c r="C25" s="21">
        <v>-87.5</v>
      </c>
      <c r="D25" s="21">
        <v>-90</v>
      </c>
      <c r="E25" s="22">
        <v>-95</v>
      </c>
      <c r="F25" s="21">
        <v>-92</v>
      </c>
    </row>
    <row r="26" spans="1:6" x14ac:dyDescent="0.35">
      <c r="A26" s="76"/>
      <c r="B26" s="20">
        <v>24</v>
      </c>
      <c r="C26" s="21">
        <v>-88</v>
      </c>
      <c r="D26" s="21">
        <v>-103</v>
      </c>
      <c r="E26" s="22">
        <v>-105.5</v>
      </c>
      <c r="F26" s="21">
        <v>-95.5</v>
      </c>
    </row>
    <row r="27" spans="1:6" x14ac:dyDescent="0.35">
      <c r="A27" s="76"/>
      <c r="B27" s="20">
        <v>25</v>
      </c>
      <c r="C27" s="21">
        <v>-99.5</v>
      </c>
      <c r="D27" s="21">
        <v>-100.5</v>
      </c>
      <c r="E27" s="22">
        <v>-99.5</v>
      </c>
      <c r="F27" s="21">
        <v>-106</v>
      </c>
    </row>
    <row r="28" spans="1:6" x14ac:dyDescent="0.35">
      <c r="A28" s="76"/>
      <c r="B28" s="20">
        <v>26</v>
      </c>
      <c r="C28" s="21">
        <v>-96</v>
      </c>
      <c r="D28" s="21">
        <v>-106</v>
      </c>
      <c r="E28" s="22">
        <v>-92</v>
      </c>
      <c r="F28" s="21">
        <v>-101.5</v>
      </c>
    </row>
    <row r="29" spans="1:6" x14ac:dyDescent="0.35">
      <c r="A29" s="76"/>
      <c r="B29" s="20">
        <v>27</v>
      </c>
      <c r="C29" s="21">
        <v>-98.5</v>
      </c>
      <c r="D29" s="21">
        <v>-101</v>
      </c>
      <c r="E29" s="22">
        <v>-97</v>
      </c>
      <c r="F29" s="21">
        <v>-107.5</v>
      </c>
    </row>
    <row r="30" spans="1:6" x14ac:dyDescent="0.35">
      <c r="A30" s="76"/>
      <c r="B30" s="20">
        <v>28</v>
      </c>
      <c r="C30" s="21">
        <v>-87</v>
      </c>
      <c r="D30" s="21">
        <v>-95.5</v>
      </c>
      <c r="E30" s="22">
        <v>-86.5</v>
      </c>
      <c r="F30" s="21">
        <v>-88</v>
      </c>
    </row>
    <row r="31" spans="1:6" x14ac:dyDescent="0.35">
      <c r="A31" s="76"/>
      <c r="B31" s="20">
        <v>29</v>
      </c>
      <c r="C31" s="21">
        <v>-88</v>
      </c>
      <c r="D31" s="21">
        <v>-100.5</v>
      </c>
      <c r="E31" s="22">
        <v>-82</v>
      </c>
      <c r="F31" s="21">
        <v>-86</v>
      </c>
    </row>
    <row r="32" spans="1:6" x14ac:dyDescent="0.35">
      <c r="A32" s="76"/>
      <c r="B32" s="20">
        <v>30</v>
      </c>
      <c r="C32" s="21">
        <v>-93.5</v>
      </c>
      <c r="D32" s="21">
        <v>-104.5</v>
      </c>
      <c r="E32" s="22">
        <v>-101</v>
      </c>
      <c r="F32" s="21">
        <v>-97.5</v>
      </c>
    </row>
    <row r="33" spans="1:6" x14ac:dyDescent="0.35">
      <c r="A33" s="76"/>
      <c r="B33" s="20">
        <v>31</v>
      </c>
      <c r="C33" s="21">
        <v>-88.5</v>
      </c>
      <c r="D33" s="21">
        <v>-99</v>
      </c>
      <c r="E33" s="22">
        <v>-100</v>
      </c>
      <c r="F33" s="21">
        <v>-91</v>
      </c>
    </row>
    <row r="34" spans="1:6" x14ac:dyDescent="0.35">
      <c r="A34" s="76"/>
      <c r="B34" s="20">
        <v>32</v>
      </c>
      <c r="C34" s="21">
        <v>-84.5</v>
      </c>
      <c r="D34" s="21">
        <v>-93.5</v>
      </c>
      <c r="E34" s="22">
        <v>-93</v>
      </c>
      <c r="F34" s="21">
        <v>-88.5</v>
      </c>
    </row>
    <row r="35" spans="1:6" x14ac:dyDescent="0.35">
      <c r="A35" s="76"/>
      <c r="B35" s="20">
        <v>33</v>
      </c>
      <c r="C35" s="21">
        <v>-94</v>
      </c>
      <c r="D35" s="21">
        <v>-97.5</v>
      </c>
      <c r="E35" s="22">
        <v>-96.5</v>
      </c>
      <c r="F35" s="21">
        <v>-101</v>
      </c>
    </row>
    <row r="36" spans="1:6" x14ac:dyDescent="0.35">
      <c r="A36" s="76"/>
      <c r="B36" s="20">
        <v>34</v>
      </c>
      <c r="C36" s="21">
        <v>-92</v>
      </c>
      <c r="D36" s="21">
        <v>-99.5</v>
      </c>
      <c r="E36" s="22">
        <v>-88.5</v>
      </c>
      <c r="F36" s="21">
        <v>-97</v>
      </c>
    </row>
    <row r="37" spans="1:6" x14ac:dyDescent="0.35">
      <c r="A37" s="76"/>
      <c r="B37" s="20">
        <v>35</v>
      </c>
      <c r="C37" s="21">
        <v>-80.5</v>
      </c>
      <c r="D37" s="21">
        <v>-89.5</v>
      </c>
      <c r="E37" s="22">
        <v>-92</v>
      </c>
      <c r="F37" s="21">
        <v>-84</v>
      </c>
    </row>
    <row r="38" spans="1:6" ht="14.6" thickBot="1" x14ac:dyDescent="0.4">
      <c r="A38" s="76"/>
      <c r="B38" s="23">
        <v>36</v>
      </c>
      <c r="C38" s="24">
        <v>-88.5</v>
      </c>
      <c r="D38" s="24">
        <v>-90</v>
      </c>
      <c r="E38" s="25">
        <v>-96.5</v>
      </c>
      <c r="F38" s="24">
        <v>-91</v>
      </c>
    </row>
    <row r="39" spans="1:6" ht="17.149999999999999" thickBot="1" x14ac:dyDescent="0.4">
      <c r="A39" s="77" t="s">
        <v>57</v>
      </c>
      <c r="B39" s="78"/>
      <c r="C39" s="32">
        <v>-100.6407</v>
      </c>
      <c r="D39" s="32">
        <v>-103.86620000000001</v>
      </c>
      <c r="E39" s="33">
        <v>-101.2193</v>
      </c>
      <c r="F39" s="32">
        <v>-104.5942</v>
      </c>
    </row>
    <row r="40" spans="1:6" ht="14.6" thickBot="1" x14ac:dyDescent="0.4">
      <c r="A40" s="79" t="s">
        <v>58</v>
      </c>
      <c r="B40" s="80"/>
      <c r="C40" s="34">
        <v>0</v>
      </c>
      <c r="D40" s="34">
        <v>0</v>
      </c>
      <c r="E40" s="35">
        <v>0</v>
      </c>
      <c r="F40" s="34">
        <v>0</v>
      </c>
    </row>
  </sheetData>
  <mergeCells count="4">
    <mergeCell ref="A2:B2"/>
    <mergeCell ref="A3:A38"/>
    <mergeCell ref="A39:B39"/>
    <mergeCell ref="A40:B4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1DED-8700-405D-B23A-8B02E6648820}">
  <dimension ref="A1:F40"/>
  <sheetViews>
    <sheetView workbookViewId="0">
      <selection activeCell="K6" sqref="K6"/>
    </sheetView>
  </sheetViews>
  <sheetFormatPr defaultRowHeight="14.15" x14ac:dyDescent="0.35"/>
  <sheetData>
    <row r="1" spans="1:6" ht="14.6" thickBot="1" x14ac:dyDescent="0.4">
      <c r="A1" t="s">
        <v>69</v>
      </c>
    </row>
    <row r="2" spans="1:6" ht="14.6" thickBot="1" x14ac:dyDescent="0.4">
      <c r="A2" s="73" t="s">
        <v>54</v>
      </c>
      <c r="B2" s="74"/>
      <c r="C2" s="16" t="s">
        <v>49</v>
      </c>
      <c r="D2" s="16" t="s">
        <v>50</v>
      </c>
      <c r="E2" s="15" t="s">
        <v>51</v>
      </c>
      <c r="F2" s="16" t="s">
        <v>62</v>
      </c>
    </row>
    <row r="3" spans="1:6" x14ac:dyDescent="0.35">
      <c r="A3" s="75" t="s">
        <v>55</v>
      </c>
      <c r="B3" s="17">
        <v>1</v>
      </c>
      <c r="C3" s="18"/>
      <c r="D3" s="36">
        <v>-106.946</v>
      </c>
      <c r="E3" s="37">
        <v>-99.793000000000006</v>
      </c>
      <c r="F3" s="37">
        <v>-106.946</v>
      </c>
    </row>
    <row r="4" spans="1:6" x14ac:dyDescent="0.35">
      <c r="A4" s="76"/>
      <c r="B4" s="20">
        <v>2</v>
      </c>
      <c r="C4" s="21"/>
      <c r="D4" s="36">
        <v>-94.945999999999998</v>
      </c>
      <c r="E4" s="36" t="s">
        <v>56</v>
      </c>
      <c r="F4" s="36">
        <v>-95.945999999999998</v>
      </c>
    </row>
    <row r="5" spans="1:6" x14ac:dyDescent="0.35">
      <c r="A5" s="76"/>
      <c r="B5" s="20">
        <v>3</v>
      </c>
      <c r="C5" s="21"/>
      <c r="D5" s="36">
        <v>-105.946</v>
      </c>
      <c r="E5" s="36">
        <v>-100.79300000000001</v>
      </c>
      <c r="F5" s="36">
        <v>-108.946</v>
      </c>
    </row>
    <row r="6" spans="1:6" x14ac:dyDescent="0.35">
      <c r="A6" s="76"/>
      <c r="B6" s="20">
        <v>4</v>
      </c>
      <c r="C6" s="21"/>
      <c r="D6" s="36">
        <v>-97.945999999999998</v>
      </c>
      <c r="E6" s="36">
        <v>-85.793000000000006</v>
      </c>
      <c r="F6" s="36">
        <v>-94.945999999999998</v>
      </c>
    </row>
    <row r="7" spans="1:6" x14ac:dyDescent="0.35">
      <c r="A7" s="76"/>
      <c r="B7" s="20">
        <v>5</v>
      </c>
      <c r="C7" s="21"/>
      <c r="D7" s="36">
        <v>-95.945999999999998</v>
      </c>
      <c r="E7" s="36">
        <v>-91.793000000000006</v>
      </c>
      <c r="F7" s="36">
        <v>-96.945999999999998</v>
      </c>
    </row>
    <row r="8" spans="1:6" x14ac:dyDescent="0.35">
      <c r="A8" s="76"/>
      <c r="B8" s="20">
        <v>6</v>
      </c>
      <c r="C8" s="21"/>
      <c r="D8" s="36">
        <v>-105.946</v>
      </c>
      <c r="E8" s="36">
        <v>-103.79300000000001</v>
      </c>
      <c r="F8" s="36">
        <v>-100.946</v>
      </c>
    </row>
    <row r="9" spans="1:6" x14ac:dyDescent="0.35">
      <c r="A9" s="76"/>
      <c r="B9" s="20">
        <v>7</v>
      </c>
      <c r="C9" s="21"/>
      <c r="D9" s="36">
        <v>-97.945999999999998</v>
      </c>
      <c r="E9" s="36">
        <v>-92.793000000000006</v>
      </c>
      <c r="F9" s="36">
        <v>-102.946</v>
      </c>
    </row>
    <row r="10" spans="1:6" x14ac:dyDescent="0.35">
      <c r="A10" s="76"/>
      <c r="B10" s="20">
        <v>8</v>
      </c>
      <c r="C10" s="21"/>
      <c r="D10" s="36">
        <v>-96.945999999999998</v>
      </c>
      <c r="E10" s="36">
        <v>-81.793000000000006</v>
      </c>
      <c r="F10" s="36">
        <v>-91.945999999999998</v>
      </c>
    </row>
    <row r="11" spans="1:6" x14ac:dyDescent="0.35">
      <c r="A11" s="76"/>
      <c r="B11" s="20">
        <v>9</v>
      </c>
      <c r="C11" s="21"/>
      <c r="D11" s="36">
        <v>-106.946</v>
      </c>
      <c r="E11" s="36">
        <v>-106.79300000000001</v>
      </c>
      <c r="F11" s="36">
        <v>-108.946</v>
      </c>
    </row>
    <row r="12" spans="1:6" x14ac:dyDescent="0.35">
      <c r="A12" s="76"/>
      <c r="B12" s="20">
        <v>10</v>
      </c>
      <c r="C12" s="21"/>
      <c r="D12" s="36">
        <v>-95.945999999999998</v>
      </c>
      <c r="E12" s="36">
        <v>-83.793000000000006</v>
      </c>
      <c r="F12" s="36">
        <v>-95.945999999999998</v>
      </c>
    </row>
    <row r="13" spans="1:6" x14ac:dyDescent="0.35">
      <c r="A13" s="76"/>
      <c r="B13" s="20">
        <v>11</v>
      </c>
      <c r="C13" s="21"/>
      <c r="D13" s="36">
        <v>-100.946</v>
      </c>
      <c r="E13" s="36">
        <v>-104.79300000000001</v>
      </c>
      <c r="F13" s="36">
        <v>-100.946</v>
      </c>
    </row>
    <row r="14" spans="1:6" x14ac:dyDescent="0.35">
      <c r="A14" s="76"/>
      <c r="B14" s="20">
        <v>12</v>
      </c>
      <c r="C14" s="21"/>
      <c r="D14" s="36">
        <v>-101.946</v>
      </c>
      <c r="E14" s="36">
        <v>-85.793000000000006</v>
      </c>
      <c r="F14" s="36">
        <v>-95.945999999999998</v>
      </c>
    </row>
    <row r="15" spans="1:6" x14ac:dyDescent="0.35">
      <c r="A15" s="76"/>
      <c r="B15" s="20">
        <v>13</v>
      </c>
      <c r="C15" s="21"/>
      <c r="D15" s="36">
        <v>-101.946</v>
      </c>
      <c r="E15" s="36">
        <v>-88.793000000000006</v>
      </c>
      <c r="F15" s="36">
        <v>-93.945999999999998</v>
      </c>
    </row>
    <row r="16" spans="1:6" x14ac:dyDescent="0.35">
      <c r="A16" s="76"/>
      <c r="B16" s="20">
        <v>14</v>
      </c>
      <c r="C16" s="21"/>
      <c r="D16" s="36">
        <v>-100.946</v>
      </c>
      <c r="E16" s="36">
        <v>-98.793000000000006</v>
      </c>
      <c r="F16" s="36">
        <v>-103.946</v>
      </c>
    </row>
    <row r="17" spans="1:6" x14ac:dyDescent="0.35">
      <c r="A17" s="76"/>
      <c r="B17" s="20">
        <v>15</v>
      </c>
      <c r="C17" s="21"/>
      <c r="D17" s="36">
        <v>-107.946</v>
      </c>
      <c r="E17" s="36">
        <v>-108.79300000000001</v>
      </c>
      <c r="F17" s="36">
        <v>-107.946</v>
      </c>
    </row>
    <row r="18" spans="1:6" x14ac:dyDescent="0.35">
      <c r="A18" s="76"/>
      <c r="B18" s="20">
        <v>16</v>
      </c>
      <c r="C18" s="21"/>
      <c r="D18" s="36">
        <v>-102.946</v>
      </c>
      <c r="E18" s="36">
        <v>-86.793000000000006</v>
      </c>
      <c r="F18" s="36">
        <v>-100.946</v>
      </c>
    </row>
    <row r="19" spans="1:6" x14ac:dyDescent="0.35">
      <c r="A19" s="76"/>
      <c r="B19" s="20">
        <v>17</v>
      </c>
      <c r="C19" s="21"/>
      <c r="D19" s="36">
        <v>-95.945999999999998</v>
      </c>
      <c r="E19" s="36">
        <v>-94.793000000000006</v>
      </c>
      <c r="F19" s="36">
        <v>-100.946</v>
      </c>
    </row>
    <row r="20" spans="1:6" x14ac:dyDescent="0.35">
      <c r="A20" s="76"/>
      <c r="B20" s="20">
        <v>18</v>
      </c>
      <c r="C20" s="21"/>
      <c r="D20" s="36">
        <v>-103.946</v>
      </c>
      <c r="E20" s="36">
        <v>-91.793000000000006</v>
      </c>
      <c r="F20" s="36">
        <v>-97.945999999999998</v>
      </c>
    </row>
    <row r="21" spans="1:6" x14ac:dyDescent="0.35">
      <c r="A21" s="76"/>
      <c r="B21" s="20">
        <v>19</v>
      </c>
      <c r="C21" s="21"/>
      <c r="D21" s="36">
        <v>-94.945999999999998</v>
      </c>
      <c r="E21" s="36">
        <v>-101.79300000000001</v>
      </c>
      <c r="F21" s="36">
        <v>-95.945999999999998</v>
      </c>
    </row>
    <row r="22" spans="1:6" x14ac:dyDescent="0.35">
      <c r="A22" s="76"/>
      <c r="B22" s="20">
        <v>20</v>
      </c>
      <c r="C22" s="21"/>
      <c r="D22" s="36">
        <v>-106.946</v>
      </c>
      <c r="E22" s="36">
        <v>-105.79300000000001</v>
      </c>
      <c r="F22" s="36">
        <v>-105.946</v>
      </c>
    </row>
    <row r="23" spans="1:6" x14ac:dyDescent="0.35">
      <c r="A23" s="76"/>
      <c r="B23" s="20">
        <v>21</v>
      </c>
      <c r="C23" s="21"/>
      <c r="D23" s="36">
        <v>-99.945999999999998</v>
      </c>
      <c r="E23" s="36">
        <v>-88.793000000000006</v>
      </c>
      <c r="F23" s="36">
        <v>-97.945999999999998</v>
      </c>
    </row>
    <row r="24" spans="1:6" x14ac:dyDescent="0.35">
      <c r="A24" s="76"/>
      <c r="B24" s="20">
        <v>22</v>
      </c>
      <c r="C24" s="21"/>
      <c r="D24" s="36">
        <v>-103.946</v>
      </c>
      <c r="E24" s="36">
        <v>-106.79300000000001</v>
      </c>
      <c r="F24" s="36">
        <v>-100.946</v>
      </c>
    </row>
    <row r="25" spans="1:6" x14ac:dyDescent="0.35">
      <c r="A25" s="76"/>
      <c r="B25" s="20">
        <v>23</v>
      </c>
      <c r="C25" s="21"/>
      <c r="D25" s="36">
        <v>-104.946</v>
      </c>
      <c r="E25" s="36">
        <v>-104.79300000000001</v>
      </c>
      <c r="F25" s="36">
        <v>-98.945999999999998</v>
      </c>
    </row>
    <row r="26" spans="1:6" x14ac:dyDescent="0.35">
      <c r="A26" s="76"/>
      <c r="B26" s="20">
        <v>24</v>
      </c>
      <c r="C26" s="21"/>
      <c r="D26" s="36">
        <v>-94.945999999999998</v>
      </c>
      <c r="E26" s="36">
        <v>-98.793000000000006</v>
      </c>
      <c r="F26" s="36">
        <v>-98.945999999999998</v>
      </c>
    </row>
    <row r="27" spans="1:6" x14ac:dyDescent="0.35">
      <c r="A27" s="76"/>
      <c r="B27" s="20">
        <v>25</v>
      </c>
      <c r="C27" s="21"/>
      <c r="D27" s="36">
        <v>-100.946</v>
      </c>
      <c r="E27" s="36">
        <v>-96.793000000000006</v>
      </c>
      <c r="F27" s="36">
        <v>-100.946</v>
      </c>
    </row>
    <row r="28" spans="1:6" x14ac:dyDescent="0.35">
      <c r="A28" s="76"/>
      <c r="B28" s="20">
        <v>26</v>
      </c>
      <c r="C28" s="21"/>
      <c r="D28" s="36">
        <v>-106.946</v>
      </c>
      <c r="E28" s="36">
        <v>-95.793000000000006</v>
      </c>
      <c r="F28" s="36">
        <v>-108.946</v>
      </c>
    </row>
    <row r="29" spans="1:6" x14ac:dyDescent="0.35">
      <c r="A29" s="76"/>
      <c r="B29" s="20">
        <v>27</v>
      </c>
      <c r="C29" s="21"/>
      <c r="D29" s="36">
        <v>-108.946</v>
      </c>
      <c r="E29" s="36">
        <v>-94.793000000000006</v>
      </c>
      <c r="F29" s="36">
        <v>-109.946</v>
      </c>
    </row>
    <row r="30" spans="1:6" x14ac:dyDescent="0.35">
      <c r="A30" s="76"/>
      <c r="B30" s="20">
        <v>28</v>
      </c>
      <c r="C30" s="21"/>
      <c r="D30" s="36">
        <v>-95.945999999999998</v>
      </c>
      <c r="E30" s="36">
        <v>-96.793000000000006</v>
      </c>
      <c r="F30" s="36">
        <v>-92.945999999999998</v>
      </c>
    </row>
    <row r="31" spans="1:6" x14ac:dyDescent="0.35">
      <c r="A31" s="76"/>
      <c r="B31" s="20">
        <v>29</v>
      </c>
      <c r="C31" s="21"/>
      <c r="D31" s="36">
        <v>-96.945999999999998</v>
      </c>
      <c r="E31" s="36">
        <v>-95.793000000000006</v>
      </c>
      <c r="F31" s="36">
        <v>-96.945999999999998</v>
      </c>
    </row>
    <row r="32" spans="1:6" x14ac:dyDescent="0.35">
      <c r="A32" s="76"/>
      <c r="B32" s="20">
        <v>30</v>
      </c>
      <c r="C32" s="21"/>
      <c r="D32" s="36">
        <v>-92.945999999999998</v>
      </c>
      <c r="E32" s="36">
        <v>-95.793000000000006</v>
      </c>
      <c r="F32" s="36">
        <v>-99.945999999999998</v>
      </c>
    </row>
    <row r="33" spans="1:6" x14ac:dyDescent="0.35">
      <c r="A33" s="76"/>
      <c r="B33" s="20">
        <v>31</v>
      </c>
      <c r="C33" s="21"/>
      <c r="D33" s="36">
        <v>-95.945999999999998</v>
      </c>
      <c r="E33" s="36">
        <v>-96.793000000000006</v>
      </c>
      <c r="F33" s="36">
        <v>-92.945999999999998</v>
      </c>
    </row>
    <row r="34" spans="1:6" x14ac:dyDescent="0.35">
      <c r="A34" s="76"/>
      <c r="B34" s="20">
        <v>32</v>
      </c>
      <c r="C34" s="21"/>
      <c r="D34" s="36">
        <v>-95.945999999999998</v>
      </c>
      <c r="E34" s="36">
        <v>-101.79300000000001</v>
      </c>
      <c r="F34" s="36">
        <v>-96.945999999999998</v>
      </c>
    </row>
    <row r="35" spans="1:6" x14ac:dyDescent="0.35">
      <c r="A35" s="76"/>
      <c r="B35" s="20">
        <v>33</v>
      </c>
      <c r="C35" s="21"/>
      <c r="D35" s="36">
        <v>-100.946</v>
      </c>
      <c r="E35" s="36">
        <v>-96.793000000000006</v>
      </c>
      <c r="F35" s="36">
        <v>-103.946</v>
      </c>
    </row>
    <row r="36" spans="1:6" x14ac:dyDescent="0.35">
      <c r="A36" s="76"/>
      <c r="B36" s="20">
        <v>34</v>
      </c>
      <c r="C36" s="21"/>
      <c r="D36" s="36">
        <v>-105.946</v>
      </c>
      <c r="E36" s="36">
        <v>-97.793000000000006</v>
      </c>
      <c r="F36" s="36">
        <v>-108.946</v>
      </c>
    </row>
    <row r="37" spans="1:6" x14ac:dyDescent="0.35">
      <c r="A37" s="76"/>
      <c r="B37" s="20">
        <v>35</v>
      </c>
      <c r="C37" s="21"/>
      <c r="D37" s="36" t="s">
        <v>60</v>
      </c>
      <c r="E37" s="36">
        <v>-90.793000000000006</v>
      </c>
      <c r="F37" s="36">
        <v>-88.945999999999998</v>
      </c>
    </row>
    <row r="38" spans="1:6" ht="14.6" thickBot="1" x14ac:dyDescent="0.4">
      <c r="A38" s="76"/>
      <c r="B38" s="23">
        <v>36</v>
      </c>
      <c r="C38" s="24"/>
      <c r="D38" s="36">
        <v>-88.945999999999998</v>
      </c>
      <c r="E38" s="38">
        <v>-94.793000000000006</v>
      </c>
      <c r="F38" s="38">
        <v>-93.945999999999998</v>
      </c>
    </row>
    <row r="39" spans="1:6" ht="17.149999999999999" thickBot="1" x14ac:dyDescent="0.4">
      <c r="A39" s="77" t="s">
        <v>57</v>
      </c>
      <c r="B39" s="78"/>
      <c r="C39" s="30"/>
      <c r="D39" s="30">
        <v>-105.41200000000001</v>
      </c>
      <c r="E39" s="30">
        <v>-103.30800000000001</v>
      </c>
      <c r="F39" s="30">
        <v>-106.006</v>
      </c>
    </row>
    <row r="40" spans="1:6" ht="14.6" thickBot="1" x14ac:dyDescent="0.4">
      <c r="A40" s="79" t="s">
        <v>58</v>
      </c>
      <c r="B40" s="80"/>
      <c r="C40" s="28"/>
      <c r="D40" s="28">
        <v>1</v>
      </c>
      <c r="E40" s="29">
        <v>1</v>
      </c>
      <c r="F40" s="28">
        <v>0</v>
      </c>
    </row>
  </sheetData>
  <mergeCells count="4">
    <mergeCell ref="A2:B2"/>
    <mergeCell ref="A3:A38"/>
    <mergeCell ref="A39:B39"/>
    <mergeCell ref="A40:B40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3B74-22E7-49F9-9A9C-6292996BC017}">
  <dimension ref="A1:E40"/>
  <sheetViews>
    <sheetView zoomScale="115" zoomScaleNormal="115" workbookViewId="0">
      <selection activeCell="I43" sqref="I43"/>
    </sheetView>
  </sheetViews>
  <sheetFormatPr defaultRowHeight="14.15" x14ac:dyDescent="0.35"/>
  <sheetData>
    <row r="1" spans="1:5" ht="14.6" thickBot="1" x14ac:dyDescent="0.4">
      <c r="A1" s="44" t="s">
        <v>49</v>
      </c>
    </row>
    <row r="2" spans="1:5" ht="14.6" thickBot="1" x14ac:dyDescent="0.4">
      <c r="A2" s="42"/>
      <c r="B2" s="42"/>
      <c r="C2" s="43" t="s">
        <v>45</v>
      </c>
      <c r="D2" s="43" t="s">
        <v>44</v>
      </c>
      <c r="E2" s="43" t="s">
        <v>46</v>
      </c>
    </row>
    <row r="3" spans="1:5" x14ac:dyDescent="0.35">
      <c r="A3" s="75" t="s">
        <v>55</v>
      </c>
      <c r="B3" s="17">
        <v>1</v>
      </c>
      <c r="C3" s="18">
        <v>-107.5</v>
      </c>
      <c r="D3" s="18">
        <v>-103.5</v>
      </c>
      <c r="E3" s="18">
        <v>-104</v>
      </c>
    </row>
    <row r="4" spans="1:5" x14ac:dyDescent="0.35">
      <c r="A4" s="76"/>
      <c r="B4" s="20">
        <v>2</v>
      </c>
      <c r="C4" s="21">
        <v>-104.5</v>
      </c>
      <c r="D4" s="21">
        <v>-101.5</v>
      </c>
      <c r="E4" s="21">
        <v>-100.5</v>
      </c>
    </row>
    <row r="5" spans="1:5" x14ac:dyDescent="0.35">
      <c r="A5" s="76"/>
      <c r="B5" s="20">
        <v>3</v>
      </c>
      <c r="C5" s="21">
        <v>-106</v>
      </c>
      <c r="D5" s="21">
        <v>-103</v>
      </c>
      <c r="E5" s="21">
        <v>-103</v>
      </c>
    </row>
    <row r="6" spans="1:5" x14ac:dyDescent="0.35">
      <c r="A6" s="76"/>
      <c r="B6" s="20">
        <v>4</v>
      </c>
      <c r="C6" s="21">
        <v>-104.5</v>
      </c>
      <c r="D6" s="21">
        <v>-88</v>
      </c>
      <c r="E6" s="21">
        <v>-103.5</v>
      </c>
    </row>
    <row r="7" spans="1:5" x14ac:dyDescent="0.35">
      <c r="A7" s="76"/>
      <c r="B7" s="20">
        <v>5</v>
      </c>
      <c r="C7" s="21">
        <v>-108</v>
      </c>
      <c r="D7" s="21">
        <v>-105.5</v>
      </c>
      <c r="E7" s="21">
        <v>-103</v>
      </c>
    </row>
    <row r="8" spans="1:5" x14ac:dyDescent="0.35">
      <c r="A8" s="76"/>
      <c r="B8" s="20">
        <v>6</v>
      </c>
      <c r="C8" s="21">
        <v>-107</v>
      </c>
      <c r="D8" s="21">
        <v>-104</v>
      </c>
      <c r="E8" s="21">
        <v>-101</v>
      </c>
    </row>
    <row r="9" spans="1:5" x14ac:dyDescent="0.35">
      <c r="A9" s="76"/>
      <c r="B9" s="20">
        <v>7</v>
      </c>
      <c r="C9" s="21">
        <v>-101.5</v>
      </c>
      <c r="D9" s="21">
        <v>-98</v>
      </c>
      <c r="E9" s="21">
        <v>-97.5</v>
      </c>
    </row>
    <row r="10" spans="1:5" x14ac:dyDescent="0.35">
      <c r="A10" s="76"/>
      <c r="B10" s="20">
        <v>8</v>
      </c>
      <c r="C10" s="21">
        <v>-106.5</v>
      </c>
      <c r="D10" s="21">
        <v>-100</v>
      </c>
      <c r="E10" s="21">
        <v>-102.5</v>
      </c>
    </row>
    <row r="11" spans="1:5" x14ac:dyDescent="0.35">
      <c r="A11" s="76"/>
      <c r="B11" s="20">
        <v>9</v>
      </c>
      <c r="C11" s="21">
        <v>-101.5</v>
      </c>
      <c r="D11" s="21">
        <v>-99.5</v>
      </c>
      <c r="E11" s="21">
        <v>-96.5</v>
      </c>
    </row>
    <row r="12" spans="1:5" x14ac:dyDescent="0.35">
      <c r="A12" s="76"/>
      <c r="B12" s="20">
        <v>10</v>
      </c>
      <c r="C12" s="21">
        <v>-96</v>
      </c>
      <c r="D12" s="21">
        <v>-94.5</v>
      </c>
      <c r="E12" s="21">
        <v>-91.5</v>
      </c>
    </row>
    <row r="13" spans="1:5" x14ac:dyDescent="0.35">
      <c r="A13" s="76"/>
      <c r="B13" s="20">
        <v>11</v>
      </c>
      <c r="C13" s="21">
        <v>-102.5</v>
      </c>
      <c r="D13" s="21">
        <v>-100.5</v>
      </c>
      <c r="E13" s="21">
        <v>-96</v>
      </c>
    </row>
    <row r="14" spans="1:5" x14ac:dyDescent="0.35">
      <c r="A14" s="76"/>
      <c r="B14" s="20">
        <v>12</v>
      </c>
      <c r="C14" s="21">
        <v>-104</v>
      </c>
      <c r="D14" s="21">
        <v>-100</v>
      </c>
      <c r="E14" s="21">
        <v>-96.5</v>
      </c>
    </row>
    <row r="15" spans="1:5" x14ac:dyDescent="0.35">
      <c r="A15" s="76"/>
      <c r="B15" s="20">
        <v>13</v>
      </c>
      <c r="C15" s="21">
        <v>-104.5</v>
      </c>
      <c r="D15" s="21">
        <v>-102.5</v>
      </c>
      <c r="E15" s="21">
        <v>-100.5</v>
      </c>
    </row>
    <row r="16" spans="1:5" x14ac:dyDescent="0.35">
      <c r="A16" s="76"/>
      <c r="B16" s="20">
        <v>14</v>
      </c>
      <c r="C16" s="21">
        <v>-99.5</v>
      </c>
      <c r="D16" s="21">
        <v>-88.5</v>
      </c>
      <c r="E16" s="21">
        <v>-92.5</v>
      </c>
    </row>
    <row r="17" spans="1:5" x14ac:dyDescent="0.35">
      <c r="A17" s="76"/>
      <c r="B17" s="20">
        <v>15</v>
      </c>
      <c r="C17" s="21">
        <v>-99</v>
      </c>
      <c r="D17" s="21">
        <v>-97</v>
      </c>
      <c r="E17" s="21">
        <v>-95</v>
      </c>
    </row>
    <row r="18" spans="1:5" x14ac:dyDescent="0.35">
      <c r="A18" s="76"/>
      <c r="B18" s="20">
        <v>16</v>
      </c>
      <c r="C18" s="21">
        <v>-106.5</v>
      </c>
      <c r="D18" s="21">
        <v>-103.5</v>
      </c>
      <c r="E18" s="21">
        <v>-101.5</v>
      </c>
    </row>
    <row r="19" spans="1:5" x14ac:dyDescent="0.35">
      <c r="A19" s="76"/>
      <c r="B19" s="20">
        <v>17</v>
      </c>
      <c r="C19" s="21">
        <v>-98</v>
      </c>
      <c r="D19" s="21">
        <v>-94</v>
      </c>
      <c r="E19" s="21">
        <v>-94.5</v>
      </c>
    </row>
    <row r="20" spans="1:5" x14ac:dyDescent="0.35">
      <c r="A20" s="76"/>
      <c r="B20" s="20">
        <v>18</v>
      </c>
      <c r="C20" s="21">
        <v>-106.5</v>
      </c>
      <c r="D20" s="21">
        <v>-104</v>
      </c>
      <c r="E20" s="21">
        <v>-101</v>
      </c>
    </row>
    <row r="21" spans="1:5" x14ac:dyDescent="0.35">
      <c r="A21" s="76"/>
      <c r="B21" s="20">
        <v>19</v>
      </c>
      <c r="C21" s="21">
        <v>-94.5</v>
      </c>
      <c r="D21" s="21"/>
      <c r="E21" s="21">
        <v>-89</v>
      </c>
    </row>
    <row r="22" spans="1:5" x14ac:dyDescent="0.35">
      <c r="A22" s="76"/>
      <c r="B22" s="20">
        <v>20</v>
      </c>
      <c r="C22" s="21">
        <v>-95.5</v>
      </c>
      <c r="D22" s="21">
        <v>-100</v>
      </c>
      <c r="E22" s="21">
        <v>-88</v>
      </c>
    </row>
    <row r="23" spans="1:5" x14ac:dyDescent="0.35">
      <c r="A23" s="76"/>
      <c r="B23" s="20">
        <v>21</v>
      </c>
      <c r="C23" s="21">
        <v>-96.5</v>
      </c>
      <c r="D23" s="21">
        <v>-86</v>
      </c>
      <c r="E23" s="21">
        <v>-88.5</v>
      </c>
    </row>
    <row r="24" spans="1:5" x14ac:dyDescent="0.35">
      <c r="A24" s="76"/>
      <c r="B24" s="20">
        <v>22</v>
      </c>
      <c r="C24" s="21">
        <v>-95.5</v>
      </c>
      <c r="D24" s="21">
        <v>-100.5</v>
      </c>
      <c r="E24" s="21">
        <v>-89</v>
      </c>
    </row>
    <row r="25" spans="1:5" x14ac:dyDescent="0.35">
      <c r="A25" s="76"/>
      <c r="B25" s="20">
        <v>23</v>
      </c>
      <c r="C25" s="21">
        <v>-94</v>
      </c>
      <c r="D25" s="21">
        <v>-101</v>
      </c>
      <c r="E25" s="21">
        <v>-87.5</v>
      </c>
    </row>
    <row r="26" spans="1:5" x14ac:dyDescent="0.35">
      <c r="A26" s="76"/>
      <c r="B26" s="20">
        <v>24</v>
      </c>
      <c r="C26" s="21">
        <v>-94</v>
      </c>
      <c r="D26" s="21">
        <v>-90</v>
      </c>
      <c r="E26" s="21">
        <v>-88</v>
      </c>
    </row>
    <row r="27" spans="1:5" x14ac:dyDescent="0.35">
      <c r="A27" s="76"/>
      <c r="B27" s="20">
        <v>25</v>
      </c>
      <c r="C27" s="21">
        <v>-102.5</v>
      </c>
      <c r="D27" s="21">
        <v>-88</v>
      </c>
      <c r="E27" s="21">
        <v>-99.5</v>
      </c>
    </row>
    <row r="28" spans="1:5" x14ac:dyDescent="0.35">
      <c r="A28" s="76"/>
      <c r="B28" s="20">
        <v>26</v>
      </c>
      <c r="C28" s="21">
        <v>-103</v>
      </c>
      <c r="D28" s="21"/>
      <c r="E28" s="21">
        <v>-96</v>
      </c>
    </row>
    <row r="29" spans="1:5" x14ac:dyDescent="0.35">
      <c r="A29" s="76"/>
      <c r="B29" s="20">
        <v>27</v>
      </c>
      <c r="C29" s="21">
        <v>-103</v>
      </c>
      <c r="D29" s="21"/>
      <c r="E29" s="21">
        <v>-98.5</v>
      </c>
    </row>
    <row r="30" spans="1:5" x14ac:dyDescent="0.35">
      <c r="A30" s="76"/>
      <c r="B30" s="20">
        <v>28</v>
      </c>
      <c r="C30" s="21">
        <v>-91</v>
      </c>
      <c r="D30" s="21"/>
      <c r="E30" s="21">
        <v>-87</v>
      </c>
    </row>
    <row r="31" spans="1:5" x14ac:dyDescent="0.35">
      <c r="A31" s="76"/>
      <c r="B31" s="20">
        <v>29</v>
      </c>
      <c r="C31" s="21">
        <v>-92</v>
      </c>
      <c r="D31" s="21"/>
      <c r="E31" s="21">
        <v>-88</v>
      </c>
    </row>
    <row r="32" spans="1:5" x14ac:dyDescent="0.35">
      <c r="A32" s="76"/>
      <c r="B32" s="20">
        <v>30</v>
      </c>
      <c r="C32" s="21">
        <v>-96.5</v>
      </c>
      <c r="D32" s="21">
        <v>-93.5</v>
      </c>
      <c r="E32" s="21">
        <v>-93.5</v>
      </c>
    </row>
    <row r="33" spans="1:5" x14ac:dyDescent="0.35">
      <c r="A33" s="76"/>
      <c r="B33" s="20">
        <v>31</v>
      </c>
      <c r="C33" s="21">
        <v>-92.5</v>
      </c>
      <c r="D33" s="21"/>
      <c r="E33" s="21">
        <v>-88.5</v>
      </c>
    </row>
    <row r="34" spans="1:5" x14ac:dyDescent="0.35">
      <c r="A34" s="76"/>
      <c r="B34" s="20">
        <v>32</v>
      </c>
      <c r="C34" s="21">
        <v>-89.5</v>
      </c>
      <c r="D34" s="21">
        <v>-96</v>
      </c>
      <c r="E34" s="21">
        <v>-84.5</v>
      </c>
    </row>
    <row r="35" spans="1:5" x14ac:dyDescent="0.35">
      <c r="A35" s="76"/>
      <c r="B35" s="20">
        <v>33</v>
      </c>
      <c r="C35" s="21">
        <v>-99</v>
      </c>
      <c r="D35" s="21"/>
      <c r="E35" s="21">
        <v>-94</v>
      </c>
    </row>
    <row r="36" spans="1:5" x14ac:dyDescent="0.35">
      <c r="A36" s="76"/>
      <c r="B36" s="20">
        <v>34</v>
      </c>
      <c r="C36" s="21">
        <v>-96.5</v>
      </c>
      <c r="D36" s="21"/>
      <c r="E36" s="21">
        <v>-92</v>
      </c>
    </row>
    <row r="37" spans="1:5" x14ac:dyDescent="0.35">
      <c r="A37" s="76"/>
      <c r="B37" s="20">
        <v>35</v>
      </c>
      <c r="C37" s="21">
        <v>-85</v>
      </c>
      <c r="D37" s="21"/>
      <c r="E37" s="21">
        <v>-80.5</v>
      </c>
    </row>
    <row r="38" spans="1:5" ht="14.6" thickBot="1" x14ac:dyDescent="0.4">
      <c r="A38" s="76"/>
      <c r="B38" s="23">
        <v>36</v>
      </c>
      <c r="C38" s="24">
        <v>-93.5</v>
      </c>
      <c r="D38" s="24">
        <v>-88</v>
      </c>
      <c r="E38" s="24">
        <v>-88.5</v>
      </c>
    </row>
    <row r="39" spans="1:5" ht="17.149999999999999" thickBot="1" x14ac:dyDescent="0.4">
      <c r="A39" s="77" t="s">
        <v>57</v>
      </c>
      <c r="B39" s="78"/>
      <c r="C39" s="30">
        <v>-104.9721</v>
      </c>
      <c r="D39" s="26">
        <v>-101.78655554493864</v>
      </c>
      <c r="E39" s="32">
        <v>-100.6407</v>
      </c>
    </row>
    <row r="40" spans="1:5" ht="14.6" thickBot="1" x14ac:dyDescent="0.4">
      <c r="A40" s="79" t="s">
        <v>58</v>
      </c>
      <c r="B40" s="80"/>
      <c r="C40" s="28">
        <v>0</v>
      </c>
      <c r="D40" s="28">
        <v>9</v>
      </c>
      <c r="E40" s="34">
        <v>0</v>
      </c>
    </row>
  </sheetData>
  <mergeCells count="3">
    <mergeCell ref="A39:B39"/>
    <mergeCell ref="A3:A38"/>
    <mergeCell ref="A40:B40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Cover Sheet</vt:lpstr>
      <vt:lpstr>General Info</vt:lpstr>
      <vt:lpstr>Summary (original data)</vt:lpstr>
      <vt:lpstr>Summary (Lab A corrected) </vt:lpstr>
      <vt:lpstr>Lab A</vt:lpstr>
      <vt:lpstr>Lab B</vt:lpstr>
      <vt:lpstr>Lab C</vt:lpstr>
      <vt:lpstr>Lab E</vt:lpstr>
      <vt:lpstr>PAD 1</vt:lpstr>
      <vt:lpstr>PAD 2</vt:lpstr>
      <vt:lpstr>PAD 3</vt:lpstr>
      <vt:lpstr>PAD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2024-05-16T13:14:00Z</dcterms:modified>
</cp:coreProperties>
</file>