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Zou Lan\2024工作\标准工作\3GPP\SA5#158\revision\"/>
    </mc:Choice>
  </mc:AlternateContent>
  <xr:revisionPtr revIDLastSave="0" documentId="13_ncr:1_{3C918447-8ABE-4134-B3C3-59077EE2A056}" xr6:coauthVersionLast="36" xr6:coauthVersionMax="36" xr10:uidLastSave="{00000000-0000-0000-0000-000000000000}"/>
  <bookViews>
    <workbookView xWindow="1320" yWindow="492" windowWidth="21720" windowHeight="11160" tabRatio="692" xr2:uid="{00000000-000D-0000-FFFF-FFFF00000000}"/>
  </bookViews>
  <sheets>
    <sheet name="SA5#158" sheetId="12" r:id="rId1"/>
    <sheet name="SA5#157" sheetId="11" r:id="rId2"/>
    <sheet name="SA5#156" sheetId="10" r:id="rId3"/>
    <sheet name="SA5 Work Plan post" sheetId="7" r:id="rId4"/>
    <sheet name="SA#155 Stats update" sheetId="8" r:id="rId5"/>
    <sheet name="History TU tdocs information" sheetId="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2" i="12" l="1"/>
  <c r="Q120" i="12"/>
  <c r="Q116" i="12"/>
  <c r="Q114" i="12"/>
  <c r="Q110" i="12"/>
  <c r="Q108" i="12"/>
  <c r="Q106" i="12"/>
  <c r="Q104" i="12"/>
  <c r="Q100" i="12"/>
  <c r="Q98" i="12"/>
  <c r="Q96" i="12"/>
  <c r="Q92" i="12"/>
  <c r="Q90" i="12"/>
  <c r="Q88" i="12"/>
  <c r="Q84" i="12"/>
  <c r="Q80" i="12"/>
  <c r="Q76" i="12"/>
  <c r="Q72" i="12"/>
  <c r="Q68" i="12"/>
  <c r="Q54" i="12"/>
  <c r="Q52" i="12"/>
  <c r="Q44" i="12"/>
  <c r="Q40" i="12"/>
  <c r="Q36" i="12"/>
  <c r="Q38" i="12"/>
  <c r="Q62" i="12"/>
  <c r="Q58" i="12"/>
  <c r="Q50" i="12"/>
  <c r="Q46" i="12"/>
  <c r="Q34" i="12"/>
  <c r="L19" i="12"/>
  <c r="L30" i="12"/>
  <c r="L23" i="12"/>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F37" i="12"/>
  <c r="F36" i="12"/>
  <c r="F35" i="12"/>
  <c r="F34" i="12"/>
  <c r="K30" i="12"/>
  <c r="J30" i="12"/>
  <c r="H30" i="12"/>
  <c r="O29" i="12"/>
  <c r="N29" i="12"/>
  <c r="M29" i="12"/>
  <c r="L29" i="12"/>
  <c r="K29" i="12"/>
  <c r="J29" i="12"/>
  <c r="K23" i="12"/>
  <c r="J23" i="12"/>
  <c r="I23" i="12"/>
  <c r="I30" i="12" s="1"/>
  <c r="H23" i="12"/>
  <c r="G23" i="12"/>
  <c r="P22" i="12"/>
  <c r="O22" i="12"/>
  <c r="N22" i="12"/>
  <c r="M22" i="12"/>
  <c r="L22" i="12"/>
  <c r="K22" i="12"/>
  <c r="J22" i="12"/>
  <c r="I22" i="12"/>
  <c r="H22" i="12"/>
  <c r="G22" i="12"/>
  <c r="K19" i="12"/>
  <c r="J19" i="12"/>
  <c r="I19" i="12"/>
  <c r="H19" i="12"/>
  <c r="G19" i="12"/>
  <c r="G30" i="12" s="1"/>
  <c r="P18" i="12"/>
  <c r="P29" i="12" s="1"/>
  <c r="O18" i="12"/>
  <c r="N18" i="12"/>
  <c r="M18" i="12"/>
  <c r="L18" i="12"/>
  <c r="K18" i="12"/>
  <c r="J18" i="12"/>
  <c r="I18" i="12"/>
  <c r="I29" i="12" s="1"/>
  <c r="H18" i="12"/>
  <c r="H29" i="12" s="1"/>
  <c r="G18" i="12"/>
  <c r="L127" i="12" l="1"/>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<sst xmlns="http://schemas.openxmlformats.org/spreadsheetml/2006/main" count="1822" uniqueCount="498">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</sst>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6">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abSelected="1" zoomScaleNormal="100" workbookViewId="0">
      <selection activeCell="K7" sqref="K7"/>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07"/>
      <c r="N6" s="307"/>
      <c r="O6" s="307"/>
      <c r="P6" s="331"/>
    </row>
    <row r="7" spans="1:17" x14ac:dyDescent="0.25">
      <c r="A7" s="51"/>
      <c r="B7" s="51"/>
      <c r="C7" s="262" t="s">
        <v>409</v>
      </c>
      <c r="D7" s="257"/>
      <c r="E7" s="257"/>
      <c r="F7" s="257"/>
      <c r="G7" s="332">
        <v>1.8</v>
      </c>
      <c r="H7" s="332">
        <v>2.2999999999999998</v>
      </c>
      <c r="I7" s="332">
        <v>1.1000000000000001</v>
      </c>
      <c r="J7" s="332">
        <v>1.9</v>
      </c>
      <c r="K7" s="355">
        <v>2.6</v>
      </c>
      <c r="L7" s="330">
        <v>1.7</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f>L10+L13+L16</f>
        <v>4.5999999999999996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 t="shared" si="1"/>
        <v>4</v>
      </c>
      <c r="N22" s="327">
        <f t="shared" si="1"/>
        <v>3.55</v>
      </c>
      <c r="O22" s="327">
        <f t="shared" si="1"/>
        <v>3</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19.009999999999998</v>
      </c>
      <c r="L30" s="332">
        <f xml:space="preserve"> SUM(L7,L19,L23)</f>
        <v>15.099999999999998</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51">
        <v>6.2</v>
      </c>
      <c r="F34" s="351">
        <f>SUM(G34:P34)</f>
        <v>6.1999999999999993</v>
      </c>
      <c r="G34" s="351">
        <v>0</v>
      </c>
      <c r="H34" s="351">
        <v>1.45</v>
      </c>
      <c r="I34" s="351">
        <v>0.95</v>
      </c>
      <c r="J34" s="351">
        <v>1.2</v>
      </c>
      <c r="K34" s="351">
        <v>1.3</v>
      </c>
      <c r="L34" s="352">
        <v>1.3</v>
      </c>
      <c r="M34" s="351"/>
      <c r="N34" s="351"/>
      <c r="O34" s="351"/>
      <c r="P34" s="351"/>
      <c r="Q34" s="351">
        <f>E34-G34-H34-I34-J34-K34-L34</f>
        <v>0</v>
      </c>
    </row>
    <row r="35" spans="1:17" x14ac:dyDescent="0.25">
      <c r="A35" s="51"/>
      <c r="B35" s="51"/>
      <c r="C35" s="165" t="s">
        <v>423</v>
      </c>
      <c r="D35" s="309" t="s">
        <v>420</v>
      </c>
      <c r="E35" s="353"/>
      <c r="F35" s="353">
        <f t="shared" ref="F35:F98" si="3">SUM(G35:P35)</f>
        <v>6.42</v>
      </c>
      <c r="G35" s="353">
        <v>0</v>
      </c>
      <c r="H35" s="353">
        <v>1.67</v>
      </c>
      <c r="I35" s="353">
        <v>0.95</v>
      </c>
      <c r="J35" s="353">
        <v>1.2</v>
      </c>
      <c r="K35" s="353">
        <v>1.3</v>
      </c>
      <c r="L35" s="353">
        <v>1.3</v>
      </c>
      <c r="M35" s="353"/>
      <c r="N35" s="353"/>
      <c r="O35" s="353"/>
      <c r="P35" s="353"/>
      <c r="Q35" s="3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E36-F36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351">
        <v>4.7</v>
      </c>
      <c r="F38" s="351">
        <f t="shared" si="3"/>
        <v>4.7000000000000011</v>
      </c>
      <c r="G38" s="351">
        <v>0</v>
      </c>
      <c r="H38" s="351">
        <v>1.3</v>
      </c>
      <c r="I38" s="351">
        <v>1.4</v>
      </c>
      <c r="J38" s="351">
        <v>1.6</v>
      </c>
      <c r="K38" s="351">
        <v>0.2</v>
      </c>
      <c r="L38" s="354">
        <v>0.2</v>
      </c>
      <c r="M38" s="351"/>
      <c r="N38" s="351"/>
      <c r="O38" s="351"/>
      <c r="P38" s="351"/>
      <c r="Q38" s="351">
        <f>E38-F38</f>
        <v>0</v>
      </c>
    </row>
    <row r="39" spans="1:17" x14ac:dyDescent="0.25">
      <c r="A39" s="51"/>
      <c r="B39" s="51"/>
      <c r="C39" s="51" t="s">
        <v>425</v>
      </c>
      <c r="D39" s="309" t="s">
        <v>420</v>
      </c>
      <c r="E39" s="351"/>
      <c r="F39" s="353">
        <f t="shared" si="3"/>
        <v>2.91</v>
      </c>
      <c r="G39" s="353">
        <v>0</v>
      </c>
      <c r="H39" s="353">
        <v>0.61</v>
      </c>
      <c r="I39" s="353">
        <v>1.4</v>
      </c>
      <c r="J39" s="353">
        <v>0.5</v>
      </c>
      <c r="K39" s="353">
        <v>0.2</v>
      </c>
      <c r="L39" s="353">
        <v>0.2</v>
      </c>
      <c r="M39" s="353"/>
      <c r="N39" s="353"/>
      <c r="O39" s="353"/>
      <c r="P39" s="353"/>
      <c r="Q39" s="351"/>
    </row>
    <row r="40" spans="1:17" x14ac:dyDescent="0.25">
      <c r="A40" s="51"/>
      <c r="B40" s="51"/>
      <c r="C40" s="51"/>
      <c r="D40" s="293" t="s">
        <v>421</v>
      </c>
      <c r="E40" s="51">
        <v>3.8</v>
      </c>
      <c r="F40" s="51">
        <f t="shared" si="3"/>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3"/>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3"/>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3"/>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3"/>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E52-L52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 t="shared" si="3"/>
        <v>4.0999999999999996</v>
      </c>
      <c r="G54" s="51">
        <v>0.2</v>
      </c>
      <c r="H54" s="51">
        <v>1</v>
      </c>
      <c r="I54" s="51">
        <v>0.8</v>
      </c>
      <c r="J54" s="51">
        <v>0.8</v>
      </c>
      <c r="K54" s="51">
        <v>0.7</v>
      </c>
      <c r="L54" s="186">
        <v>0.6</v>
      </c>
      <c r="M54" s="51"/>
      <c r="N54" s="51"/>
      <c r="O54" s="51"/>
      <c r="P54" s="51"/>
      <c r="Q54" s="51">
        <f>E54-G54-H54-I54-J54-K54-L54</f>
        <v>2.4999999999999996</v>
      </c>
    </row>
    <row r="55" spans="1:17" x14ac:dyDescent="0.25">
      <c r="A55" s="51"/>
      <c r="B55" s="51"/>
      <c r="C55" s="51" t="s">
        <v>431</v>
      </c>
      <c r="D55" s="293" t="s">
        <v>420</v>
      </c>
      <c r="E55" s="51"/>
      <c r="F55" s="308">
        <f t="shared" si="3"/>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3"/>
        <v>0</v>
      </c>
      <c r="G56" s="51"/>
      <c r="H56" s="51"/>
      <c r="I56" s="51"/>
      <c r="J56" s="51"/>
      <c r="K56" s="51"/>
      <c r="L56" s="186"/>
      <c r="M56" s="51"/>
      <c r="N56" s="51"/>
      <c r="O56" s="51"/>
      <c r="P56" s="51"/>
      <c r="Q56" s="51">
        <f>E56-G56-H56-I56</f>
        <v>0</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3"/>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3"/>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3"/>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3"/>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3"/>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3"/>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3"/>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3"/>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3"/>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3"/>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3"/>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3"/>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4">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4"/>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4"/>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4"/>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4"/>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4"/>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4"/>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4"/>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4"/>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4"/>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51"/>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4.8000000000000007</v>
      </c>
      <c r="M125" s="51">
        <f t="shared" si="5"/>
        <v>0</v>
      </c>
      <c r="N125" s="51">
        <f t="shared" si="5"/>
        <v>0</v>
      </c>
      <c r="O125" s="51">
        <f t="shared" si="5"/>
        <v>0</v>
      </c>
      <c r="P125" s="51">
        <f t="shared" si="5"/>
        <v>0</v>
      </c>
    </row>
    <row r="126" spans="1:17" x14ac:dyDescent="0.25">
      <c r="A126" s="51"/>
      <c r="B126" s="51"/>
      <c r="C126" s="311" t="s">
        <v>458</v>
      </c>
      <c r="D126" s="51"/>
      <c r="E126" s="51">
        <f>SUM(E36,E40,E44,E48,E52,E56,E60,E64,E68,E72,E76,E80,E84,E88,E92,E96,E100,E104,E108,E112,E116,E120)</f>
        <v>58.45</v>
      </c>
      <c r="F126" s="51">
        <f t="shared" ref="F126:P126" si="6">SUM(F37,F41,F45,F49,F53,F57,F61,F65,F69,F73,F77,F81,F85,F89,F93,F97,F101,F105,F109,F113,F117)</f>
        <v>10.110000000000001</v>
      </c>
      <c r="G126" s="51">
        <f t="shared" si="6"/>
        <v>0</v>
      </c>
      <c r="H126" s="51">
        <f t="shared" si="6"/>
        <v>1.4200000000000002</v>
      </c>
      <c r="I126" s="51">
        <f t="shared" si="6"/>
        <v>1.04</v>
      </c>
      <c r="J126" s="51">
        <f t="shared" si="6"/>
        <v>1.2000000000000002</v>
      </c>
      <c r="K126" s="51">
        <f t="shared" si="6"/>
        <v>2.4500000000000002</v>
      </c>
      <c r="L126" s="51">
        <f>SUM(L37,L41,L45,L49,L53,L57,L61,L65,L69,L73,L77,L81,L85,L89,L93,L97,L101,L105,L109,L113,L117,L121)</f>
        <v>5.2</v>
      </c>
      <c r="M126" s="51">
        <f t="shared" si="6"/>
        <v>0</v>
      </c>
      <c r="N126" s="51">
        <f t="shared" si="6"/>
        <v>0</v>
      </c>
      <c r="O126" s="51">
        <f t="shared" si="6"/>
        <v>0</v>
      </c>
      <c r="P126" s="51">
        <f t="shared" si="6"/>
        <v>0</v>
      </c>
    </row>
    <row r="127" spans="1:17" x14ac:dyDescent="0.25">
      <c r="A127" s="51"/>
      <c r="B127" s="51"/>
      <c r="C127" s="311" t="s">
        <v>459</v>
      </c>
      <c r="D127" s="51"/>
      <c r="E127" s="51">
        <f>E125+E126</f>
        <v>124.5</v>
      </c>
      <c r="F127" s="51">
        <f>F125+F126</f>
        <v>54.580000000000005</v>
      </c>
      <c r="G127" s="51">
        <f t="shared" ref="G127:P127" si="7">G125+G126</f>
        <v>1.6500000000000001</v>
      </c>
      <c r="H127" s="51">
        <f t="shared" si="7"/>
        <v>9.7799999999999994</v>
      </c>
      <c r="I127" s="51">
        <f t="shared" si="7"/>
        <v>12.900000000000002</v>
      </c>
      <c r="J127" s="51">
        <f t="shared" si="7"/>
        <v>11.04</v>
      </c>
      <c r="K127" s="51">
        <f t="shared" si="7"/>
        <v>10.61</v>
      </c>
      <c r="L127" s="51">
        <f t="shared" si="7"/>
        <v>10</v>
      </c>
      <c r="M127" s="51">
        <f t="shared" si="7"/>
        <v>0</v>
      </c>
      <c r="N127" s="51">
        <f t="shared" si="7"/>
        <v>0</v>
      </c>
      <c r="O127" s="51">
        <f t="shared" si="7"/>
        <v>0</v>
      </c>
      <c r="P127" s="51">
        <f t="shared" si="7"/>
        <v>0</v>
      </c>
    </row>
    <row r="129" spans="1:16"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row>
    <row r="130" spans="1:16" x14ac:dyDescent="0.25">
      <c r="A130" s="51">
        <v>1</v>
      </c>
      <c r="B130" s="51" t="s">
        <v>2</v>
      </c>
      <c r="C130" s="51" t="s">
        <v>126</v>
      </c>
      <c r="D130" s="51"/>
      <c r="E130" s="51"/>
      <c r="F130" s="51"/>
      <c r="G130" s="51"/>
      <c r="H130" s="51">
        <v>1</v>
      </c>
      <c r="I130" s="51">
        <v>1</v>
      </c>
      <c r="J130" s="51">
        <v>1.7</v>
      </c>
      <c r="K130" s="51">
        <v>2</v>
      </c>
      <c r="L130" s="51"/>
      <c r="M130" s="51"/>
      <c r="N130" s="51"/>
      <c r="O130" s="51"/>
      <c r="P130" s="51"/>
    </row>
    <row r="131" spans="1:16" x14ac:dyDescent="0.25">
      <c r="A131" s="51">
        <v>2</v>
      </c>
      <c r="B131" s="51" t="s">
        <v>3</v>
      </c>
      <c r="C131" s="51" t="s">
        <v>128</v>
      </c>
      <c r="D131" s="51"/>
      <c r="E131" s="51"/>
      <c r="F131" s="51"/>
      <c r="G131" s="51"/>
      <c r="H131" s="51"/>
      <c r="I131" s="51">
        <v>0.33</v>
      </c>
      <c r="J131" s="51"/>
      <c r="K131" s="51"/>
      <c r="L131" s="51"/>
      <c r="M131" s="51"/>
      <c r="N131" s="51"/>
      <c r="O131" s="51"/>
      <c r="P131" s="51"/>
    </row>
    <row r="132" spans="1:16" x14ac:dyDescent="0.25">
      <c r="A132" s="51">
        <v>3</v>
      </c>
      <c r="B132" s="51" t="s">
        <v>5</v>
      </c>
      <c r="C132" s="51" t="s">
        <v>129</v>
      </c>
      <c r="D132" s="51"/>
      <c r="E132" s="51"/>
      <c r="F132" s="51"/>
      <c r="G132" s="51"/>
      <c r="H132" s="51">
        <v>1.6</v>
      </c>
      <c r="I132" s="51">
        <v>1.66</v>
      </c>
      <c r="J132" s="51">
        <v>0.5</v>
      </c>
      <c r="K132" s="51"/>
      <c r="L132" s="51"/>
      <c r="M132" s="51"/>
      <c r="N132" s="51"/>
      <c r="O132" s="51"/>
      <c r="P132" s="51"/>
    </row>
    <row r="133" spans="1:16" x14ac:dyDescent="0.25">
      <c r="A133" s="51">
        <v>4</v>
      </c>
      <c r="B133" s="51" t="s">
        <v>4</v>
      </c>
      <c r="C133" s="51" t="s">
        <v>130</v>
      </c>
      <c r="D133" s="51"/>
      <c r="E133" s="51"/>
      <c r="F133" s="51"/>
      <c r="G133" s="51"/>
      <c r="H133" s="51"/>
      <c r="I133" s="51">
        <v>1</v>
      </c>
      <c r="J133" s="51"/>
      <c r="K133" s="51"/>
      <c r="L133" s="51"/>
      <c r="M133" s="51"/>
      <c r="N133" s="51"/>
      <c r="O133" s="51"/>
      <c r="P133" s="51"/>
    </row>
    <row r="134" spans="1:16" x14ac:dyDescent="0.25">
      <c r="A134" s="51">
        <v>5</v>
      </c>
      <c r="B134" s="51" t="s">
        <v>6</v>
      </c>
      <c r="C134" s="51" t="s">
        <v>131</v>
      </c>
      <c r="D134" s="51"/>
      <c r="E134" s="51"/>
      <c r="F134" s="51"/>
      <c r="G134" s="51"/>
      <c r="H134" s="51">
        <v>0.5</v>
      </c>
      <c r="I134" s="51">
        <v>1</v>
      </c>
      <c r="J134" s="51">
        <v>0.5</v>
      </c>
      <c r="K134" s="51">
        <v>0.5</v>
      </c>
      <c r="L134" s="51"/>
      <c r="M134" s="51"/>
      <c r="N134" s="51"/>
      <c r="O134" s="51"/>
      <c r="P134" s="51"/>
    </row>
    <row r="135" spans="1:16"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row>
    <row r="136" spans="1:16" x14ac:dyDescent="0.25">
      <c r="A136" s="51">
        <v>7</v>
      </c>
      <c r="B136" s="51" t="s">
        <v>8</v>
      </c>
      <c r="C136" s="51" t="s">
        <v>133</v>
      </c>
      <c r="D136" s="51"/>
      <c r="E136" s="51"/>
      <c r="F136" s="51"/>
      <c r="G136" s="51"/>
      <c r="H136" s="51"/>
      <c r="I136" s="51"/>
      <c r="J136" s="51"/>
      <c r="K136" s="51"/>
      <c r="L136" s="51"/>
      <c r="M136" s="51"/>
      <c r="N136" s="51"/>
      <c r="O136" s="51"/>
      <c r="P136" s="51"/>
    </row>
    <row r="137" spans="1:16" x14ac:dyDescent="0.25">
      <c r="A137" s="51">
        <v>8</v>
      </c>
      <c r="B137" s="51" t="s">
        <v>7</v>
      </c>
      <c r="C137" s="51" t="s">
        <v>134</v>
      </c>
      <c r="D137" s="51"/>
      <c r="E137" s="51"/>
      <c r="F137" s="51"/>
      <c r="G137" s="51"/>
      <c r="H137" s="51"/>
      <c r="I137" s="51"/>
      <c r="J137" s="51"/>
      <c r="K137" s="51"/>
      <c r="L137" s="51"/>
      <c r="M137" s="51"/>
      <c r="N137" s="51"/>
      <c r="O137" s="51"/>
      <c r="P137" s="51"/>
    </row>
    <row r="138" spans="1:16" x14ac:dyDescent="0.25">
      <c r="A138" s="51">
        <v>9</v>
      </c>
      <c r="B138" s="51" t="s">
        <v>9</v>
      </c>
      <c r="C138" s="51" t="s">
        <v>135</v>
      </c>
      <c r="D138" s="51"/>
      <c r="E138" s="51"/>
      <c r="F138" s="51"/>
      <c r="G138" s="51"/>
      <c r="H138" s="51"/>
      <c r="I138" s="51"/>
      <c r="J138" s="51"/>
      <c r="K138" s="51"/>
      <c r="L138" s="51"/>
      <c r="M138" s="51"/>
      <c r="N138" s="51"/>
      <c r="O138" s="51"/>
      <c r="P138" s="51"/>
    </row>
    <row r="139" spans="1:16" x14ac:dyDescent="0.25">
      <c r="A139" s="51">
        <v>10</v>
      </c>
      <c r="B139" s="51" t="s">
        <v>64</v>
      </c>
      <c r="C139" s="51" t="s">
        <v>136</v>
      </c>
      <c r="D139" s="51"/>
      <c r="E139" s="51"/>
      <c r="F139" s="51"/>
      <c r="G139" s="51"/>
      <c r="H139" s="51"/>
      <c r="I139" s="51"/>
      <c r="J139" s="51"/>
      <c r="K139" s="51"/>
      <c r="L139" s="51"/>
      <c r="M139" s="51"/>
      <c r="N139" s="51"/>
      <c r="O139" s="51"/>
      <c r="P139" s="51"/>
    </row>
    <row r="140" spans="1:16" x14ac:dyDescent="0.25">
      <c r="A140" s="51">
        <v>11</v>
      </c>
      <c r="B140" s="51" t="s">
        <v>418</v>
      </c>
      <c r="C140" s="51" t="s">
        <v>147</v>
      </c>
      <c r="D140" s="51"/>
      <c r="E140" s="51"/>
      <c r="F140" s="51"/>
      <c r="G140" s="51"/>
      <c r="H140" s="51"/>
      <c r="I140" s="51"/>
      <c r="J140" s="51"/>
      <c r="K140" s="51"/>
      <c r="L140" s="51"/>
      <c r="M140" s="51"/>
      <c r="N140" s="51"/>
      <c r="O140" s="51"/>
      <c r="P140" s="51"/>
    </row>
    <row r="141" spans="1:16" x14ac:dyDescent="0.25">
      <c r="A141" s="51">
        <v>12</v>
      </c>
      <c r="B141" s="51" t="s">
        <v>72</v>
      </c>
      <c r="C141" s="51" t="s">
        <v>149</v>
      </c>
      <c r="D141" s="51"/>
      <c r="E141" s="51"/>
      <c r="F141" s="51"/>
      <c r="G141" s="51"/>
      <c r="H141" s="51"/>
      <c r="I141" s="51"/>
      <c r="J141" s="51">
        <v>0.3</v>
      </c>
      <c r="K141" s="51"/>
      <c r="L141" s="51"/>
      <c r="M141" s="51"/>
      <c r="N141" s="51"/>
      <c r="O141" s="51"/>
      <c r="P141" s="51"/>
    </row>
    <row r="142" spans="1:16" x14ac:dyDescent="0.25">
      <c r="A142" s="51">
        <v>13</v>
      </c>
      <c r="B142" s="51" t="s">
        <v>77</v>
      </c>
      <c r="C142" s="51" t="s">
        <v>152</v>
      </c>
      <c r="D142" s="51"/>
      <c r="E142" s="51"/>
      <c r="F142" s="51"/>
      <c r="G142" s="51"/>
      <c r="H142" s="51"/>
      <c r="I142" s="51"/>
      <c r="J142" s="51"/>
      <c r="K142" s="51"/>
      <c r="L142" s="51"/>
      <c r="M142" s="51"/>
      <c r="N142" s="51"/>
      <c r="O142" s="51"/>
      <c r="P142" s="51"/>
    </row>
    <row r="143" spans="1:16" x14ac:dyDescent="0.25">
      <c r="A143" s="51">
        <v>14</v>
      </c>
      <c r="B143" s="51" t="s">
        <v>84</v>
      </c>
      <c r="C143" s="51" t="s">
        <v>155</v>
      </c>
      <c r="D143" s="51"/>
      <c r="E143" s="51"/>
      <c r="F143" s="51"/>
      <c r="G143" s="51"/>
      <c r="H143" s="51"/>
      <c r="I143" s="51"/>
      <c r="J143" s="51"/>
      <c r="K143" s="51"/>
      <c r="L143" s="51"/>
      <c r="M143" s="51"/>
      <c r="N143" s="51"/>
      <c r="O143" s="51"/>
      <c r="P143" s="51"/>
    </row>
    <row r="144" spans="1:16" x14ac:dyDescent="0.25">
      <c r="A144" s="51">
        <v>15</v>
      </c>
      <c r="B144" s="51" t="s">
        <v>10</v>
      </c>
      <c r="C144" s="51" t="s">
        <v>159</v>
      </c>
      <c r="D144" s="51"/>
      <c r="E144" s="51"/>
      <c r="F144" s="51"/>
      <c r="G144" s="51"/>
      <c r="H144" s="51"/>
      <c r="I144" s="51"/>
      <c r="J144" s="51"/>
      <c r="K144" s="51"/>
      <c r="L144" s="51"/>
      <c r="M144" s="51"/>
      <c r="N144" s="51"/>
      <c r="O144" s="51"/>
      <c r="P144" s="51"/>
    </row>
    <row r="145" spans="1:17" x14ac:dyDescent="0.25">
      <c r="A145" s="51">
        <v>16</v>
      </c>
      <c r="B145" s="51" t="s">
        <v>12</v>
      </c>
      <c r="C145" s="51" t="s">
        <v>160</v>
      </c>
      <c r="D145" s="51"/>
      <c r="E145" s="51"/>
      <c r="F145" s="51"/>
      <c r="G145" s="51"/>
      <c r="H145" s="51"/>
      <c r="I145" s="51"/>
      <c r="J145" s="51"/>
      <c r="K145" s="51"/>
      <c r="L145" s="51"/>
      <c r="M145" s="51"/>
      <c r="N145" s="51"/>
      <c r="O145" s="51"/>
      <c r="P145" s="51"/>
    </row>
    <row r="146" spans="1:17" x14ac:dyDescent="0.25">
      <c r="A146" s="51">
        <v>17</v>
      </c>
      <c r="B146" s="51" t="s">
        <v>96</v>
      </c>
      <c r="C146" s="51" t="s">
        <v>161</v>
      </c>
      <c r="D146" s="51"/>
      <c r="E146" s="51"/>
      <c r="F146" s="51"/>
      <c r="G146" s="51"/>
      <c r="H146" s="51"/>
      <c r="I146" s="51"/>
      <c r="J146" s="51"/>
      <c r="K146" s="51"/>
      <c r="L146" s="51"/>
      <c r="M146" s="51"/>
      <c r="N146" s="51"/>
      <c r="O146" s="51"/>
      <c r="P146" s="51"/>
    </row>
    <row r="147" spans="1:17" x14ac:dyDescent="0.25">
      <c r="A147" s="51">
        <v>18</v>
      </c>
      <c r="B147" s="51" t="s">
        <v>103</v>
      </c>
      <c r="C147" s="51" t="s">
        <v>162</v>
      </c>
      <c r="D147" s="51"/>
      <c r="E147" s="51"/>
      <c r="F147" s="51"/>
      <c r="G147" s="51"/>
      <c r="H147" s="51"/>
      <c r="I147" s="51"/>
      <c r="J147" s="51"/>
      <c r="K147" s="51"/>
      <c r="L147" s="51"/>
      <c r="M147" s="51"/>
      <c r="N147" s="51"/>
      <c r="O147" s="51"/>
      <c r="P147" s="51"/>
    </row>
    <row r="148" spans="1:17" x14ac:dyDescent="0.25">
      <c r="A148" s="51">
        <v>19</v>
      </c>
      <c r="B148" s="51" t="s">
        <v>102</v>
      </c>
      <c r="C148" s="51" t="s">
        <v>163</v>
      </c>
      <c r="D148" s="51"/>
      <c r="E148" s="51"/>
      <c r="F148" s="51"/>
      <c r="G148" s="51"/>
      <c r="H148" s="51"/>
      <c r="I148" s="51"/>
      <c r="J148" s="51"/>
      <c r="K148" s="51"/>
      <c r="L148" s="51"/>
      <c r="M148" s="51"/>
      <c r="N148" s="51"/>
      <c r="O148" s="51"/>
      <c r="P148" s="51"/>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row>
    <row r="151" spans="1:17" x14ac:dyDescent="0.25">
      <c r="A151" s="51">
        <v>22</v>
      </c>
      <c r="B151" s="51" t="s">
        <v>497</v>
      </c>
      <c r="C151" s="51" t="s">
        <v>497</v>
      </c>
      <c r="D151" s="51"/>
      <c r="E151" s="51"/>
      <c r="F151" s="51"/>
      <c r="G151" s="51"/>
      <c r="H151" s="51"/>
      <c r="I151" s="51"/>
      <c r="J151" s="51"/>
      <c r="K151" s="51"/>
      <c r="L151" s="51"/>
      <c r="M151" s="51"/>
      <c r="N151" s="51"/>
      <c r="O151" s="51"/>
      <c r="P151" s="51"/>
    </row>
    <row r="152" spans="1:17" x14ac:dyDescent="0.25">
      <c r="A152" s="51"/>
      <c r="B152" s="164" t="s">
        <v>492</v>
      </c>
      <c r="C152" s="51"/>
      <c r="D152" s="51"/>
      <c r="E152" s="51"/>
      <c r="F152" s="51"/>
      <c r="G152" s="51"/>
      <c r="H152" s="51"/>
      <c r="I152" s="51"/>
      <c r="J152" s="51"/>
      <c r="K152" s="51">
        <v>1.3</v>
      </c>
      <c r="L152" s="51">
        <v>0.5</v>
      </c>
      <c r="M152" s="51"/>
      <c r="N152" s="51"/>
      <c r="O152" s="51"/>
      <c r="P152" s="51"/>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48"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48"/>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48"/>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49" t="s">
        <v>269</v>
      </c>
      <c r="D135" s="350"/>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47"/>
      <c r="W135" s="347"/>
      <c r="X135" s="347"/>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49" t="s">
        <v>269</v>
      </c>
      <c r="D173" s="350"/>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1120</cp:lastModifiedBy>
  <dcterms:created xsi:type="dcterms:W3CDTF">2021-12-07T06:17:23Z</dcterms:created>
  <dcterms:modified xsi:type="dcterms:W3CDTF">2024-11-21T03:54:42Z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