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5"/>
  <workbookPr codeName="ThisWorkbook" defaultThemeVersion="166925"/>
  <mc:AlternateContent xmlns:mc="http://schemas.openxmlformats.org/markup-compatibility/2006">
    <mc:Choice Requires="x15">
      <x15ac:absPath xmlns:x15ac="http://schemas.microsoft.com/office/spreadsheetml/2010/11/ac" url="D:\Zou Lan\2024工作\标准工作\3GPP\SA5#153\TU\"/>
    </mc:Choice>
  </mc:AlternateContent>
  <xr:revisionPtr revIDLastSave="0" documentId="13_ncr:1_{82D9297F-6966-4780-9880-C18986B9CCCB}" xr6:coauthVersionLast="36" xr6:coauthVersionMax="36" xr10:uidLastSave="{00000000-0000-0000-0000-000000000000}"/>
  <bookViews>
    <workbookView xWindow="1320" yWindow="492" windowWidth="26412" windowHeight="16608" tabRatio="692" xr2:uid="{00000000-000D-0000-FFFF-FFFF00000000}"/>
  </bookViews>
  <sheets>
    <sheet name="SA5 Work Plan post-SA5#152" sheetId="7"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31" i="7" l="1"/>
  <c r="L131" i="7"/>
  <c r="K131" i="7"/>
  <c r="J131" i="7"/>
  <c r="K37" i="7" l="1"/>
  <c r="J83" i="7" l="1"/>
  <c r="M111" i="7" l="1"/>
  <c r="L111" i="7"/>
  <c r="K111" i="7"/>
  <c r="J111" i="7"/>
  <c r="M52" i="7"/>
  <c r="L52" i="7"/>
  <c r="K52" i="7"/>
  <c r="J52" i="7"/>
  <c r="J101" i="7"/>
  <c r="M101" i="7"/>
  <c r="L101" i="7"/>
  <c r="K101" i="7"/>
  <c r="M83" i="7"/>
  <c r="L83" i="7"/>
  <c r="K83" i="7"/>
  <c r="M55" i="7" l="1"/>
  <c r="L55" i="7"/>
  <c r="K55" i="7"/>
  <c r="J55" i="7"/>
  <c r="M37" i="7"/>
  <c r="L37" i="7"/>
  <c r="J37" i="7"/>
  <c r="M61" i="7" l="1"/>
  <c r="L61" i="7"/>
  <c r="K61" i="7"/>
  <c r="J61" i="7"/>
  <c r="M18" i="7"/>
  <c r="L18" i="7"/>
  <c r="K18" i="7"/>
  <c r="J18" i="7"/>
  <c r="J28" i="7"/>
  <c r="M28" i="7"/>
  <c r="L28" i="7"/>
  <c r="K28" i="7"/>
  <c r="F18" i="7" l="1"/>
  <c r="G18" i="7"/>
  <c r="S13" i="7"/>
  <c r="S15" i="7" s="1"/>
  <c r="R13" i="7"/>
  <c r="R15" i="7" s="1"/>
  <c r="Q13" i="7"/>
  <c r="Q15" i="7" s="1"/>
  <c r="P13" i="7"/>
  <c r="P15" i="7" s="1"/>
  <c r="O13" i="7"/>
  <c r="O15" i="7" s="1"/>
  <c r="N13" i="7"/>
  <c r="N15" i="7" s="1"/>
  <c r="M13" i="7"/>
  <c r="M15" i="7" s="1"/>
  <c r="L13" i="7"/>
  <c r="L15" i="7" s="1"/>
  <c r="K13" i="7"/>
  <c r="K15" i="7" s="1"/>
  <c r="J13" i="7"/>
  <c r="T12" i="7"/>
  <c r="T10" i="7"/>
  <c r="T8" i="7"/>
  <c r="T13" i="7" l="1"/>
  <c r="J15" i="7"/>
  <c r="T15" i="7" s="1"/>
  <c r="F28" i="7"/>
  <c r="F37" i="7"/>
  <c r="F44" i="7"/>
  <c r="F52" i="7"/>
  <c r="F55" i="7"/>
  <c r="F59" i="7"/>
  <c r="F61" i="7"/>
  <c r="F72" i="7"/>
  <c r="F77" i="7"/>
  <c r="F83" i="7"/>
  <c r="F86" i="7"/>
  <c r="F91" i="7"/>
  <c r="F97" i="7"/>
  <c r="F101" i="7"/>
  <c r="F106" i="7"/>
  <c r="F111" i="7"/>
  <c r="F116" i="7"/>
  <c r="F119" i="7"/>
  <c r="F121" i="7"/>
  <c r="F127" i="7"/>
  <c r="F131" i="7" l="1"/>
  <c r="G127" i="7" l="1"/>
  <c r="G121" i="7"/>
  <c r="G119" i="7"/>
  <c r="G116" i="7"/>
  <c r="G111" i="7"/>
  <c r="G106" i="7"/>
  <c r="G101" i="7"/>
  <c r="G97" i="7"/>
  <c r="G91" i="7"/>
  <c r="G86" i="7"/>
  <c r="G83" i="7"/>
  <c r="G77" i="7"/>
  <c r="G72" i="7"/>
  <c r="G61" i="7"/>
  <c r="G59" i="7"/>
  <c r="G55" i="7"/>
  <c r="G52" i="7"/>
  <c r="G28" i="7"/>
  <c r="G37" i="7"/>
  <c r="G44" i="7"/>
  <c r="E121" i="7" l="1"/>
  <c r="E119" i="7"/>
  <c r="E111" i="7"/>
  <c r="E97" i="7"/>
  <c r="G131" i="7"/>
  <c r="E131" i="7" s="1"/>
  <c r="E127" i="7"/>
  <c r="E77" i="7"/>
  <c r="E91" i="7"/>
  <c r="E116" i="7"/>
  <c r="E83" i="7"/>
  <c r="E106" i="7"/>
  <c r="E72" i="7"/>
  <c r="E86" i="7"/>
  <c r="E101" i="7"/>
  <c r="E59" i="7"/>
  <c r="E61" i="7"/>
  <c r="E44" i="7"/>
  <c r="E55" i="7"/>
  <c r="E52" i="7"/>
  <c r="E37" i="7"/>
  <c r="E28" i="7"/>
  <c r="E18" i="7"/>
</calcChain>
</file>

<file path=xl/sharedStrings.xml><?xml version="1.0" encoding="utf-8"?>
<sst xmlns="http://schemas.openxmlformats.org/spreadsheetml/2006/main" count="620" uniqueCount="287">
  <si>
    <t>Buffer</t>
  </si>
  <si>
    <t>Available for Rel-19 SIDs/WIDs</t>
  </si>
  <si>
    <t>AIML</t>
  </si>
  <si>
    <t>MDA</t>
  </si>
  <si>
    <t>CCL</t>
  </si>
  <si>
    <t>IDM</t>
  </si>
  <si>
    <t>NDT</t>
  </si>
  <si>
    <t>SBMA</t>
  </si>
  <si>
    <t>MSEC</t>
  </si>
  <si>
    <t>PTM</t>
  </si>
  <si>
    <t>NTNM</t>
  </si>
  <si>
    <t>CMO</t>
  </si>
  <si>
    <t>IABM</t>
  </si>
  <si>
    <t>April 2024</t>
  </si>
  <si>
    <t>Aug. 2024</t>
  </si>
  <si>
    <t>Oct. 2024</t>
  </si>
  <si>
    <t>Nov. 2024</t>
  </si>
  <si>
    <t>Rel-20 Preparation</t>
  </si>
  <si>
    <t>Maintenance CRs + Rel-18 work</t>
  </si>
  <si>
    <t>SA5#153</t>
  </si>
  <si>
    <t>SA5#154</t>
  </si>
  <si>
    <t>SA5#155</t>
  </si>
  <si>
    <t>SA5#156</t>
  </si>
  <si>
    <t>SA5#157</t>
  </si>
  <si>
    <t>SA5#158</t>
  </si>
  <si>
    <t>SA5#159</t>
  </si>
  <si>
    <t>SA5#160</t>
  </si>
  <si>
    <t>SA5#161</t>
  </si>
  <si>
    <t>SA5#162</t>
  </si>
  <si>
    <t>Total planned</t>
  </si>
  <si>
    <t>(planned)</t>
  </si>
  <si>
    <t>SA5#153 (Sevilla, Spain)</t>
    <phoneticPr fontId="9" type="noConversion"/>
  </si>
  <si>
    <t>29 Jan– 3 Feb, 2024</t>
    <phoneticPr fontId="9" type="noConversion"/>
  </si>
  <si>
    <t>Feb.2025</t>
    <phoneticPr fontId="9" type="noConversion"/>
  </si>
  <si>
    <t>Apr.2025</t>
    <phoneticPr fontId="9" type="noConversion"/>
  </si>
  <si>
    <t>May.2025</t>
    <phoneticPr fontId="9" type="noConversion"/>
  </si>
  <si>
    <t>Aug. 2025</t>
    <phoneticPr fontId="9" type="noConversion"/>
  </si>
  <si>
    <t>No</t>
  </si>
  <si>
    <t>Yes</t>
  </si>
  <si>
    <t>Maybe</t>
  </si>
  <si>
    <t>Comments</t>
  </si>
  <si>
    <t>Acronym</t>
  </si>
  <si>
    <t>Study on AI/ML management - phase 2</t>
  </si>
  <si>
    <t>RAN 
Dependency</t>
  </si>
  <si>
    <t>SA
Dependency</t>
  </si>
  <si>
    <t>SA1</t>
  </si>
  <si>
    <t>SA2</t>
  </si>
  <si>
    <t>SA6</t>
  </si>
  <si>
    <t>Non-3GPP
Dependency</t>
  </si>
  <si>
    <t>Abbr.</t>
  </si>
  <si>
    <t>SA WID
TDoc#</t>
  </si>
  <si>
    <t>SID mentions 0.5 TU for WT-6 (Study) and 0.5 TU for WT-6 (Normative). Split here equally between WT-6.1 and WT-6.2.</t>
  </si>
  <si>
    <t>Study on Management Data Analytics (MDA) – Phase 3</t>
  </si>
  <si>
    <t>SA1, SA2</t>
  </si>
  <si>
    <t xml:space="preserve">Study on intent driven management services for mobile network phase 3 </t>
  </si>
  <si>
    <t>Study on closed control loop management</t>
  </si>
  <si>
    <t>Study on management aspects of Network Digital Twin</t>
  </si>
  <si>
    <t>Study on Cloud Aspects of Management and Orchestration</t>
  </si>
  <si>
    <t>ETSI</t>
  </si>
  <si>
    <t xml:space="preserve">Study on Enablers for Security Monitoring </t>
  </si>
  <si>
    <t>Study on Service Based Management Architecture enhancement phase 3</t>
  </si>
  <si>
    <t>Study on Management of planned configurations</t>
  </si>
  <si>
    <t>WT-1 methods for creating planned configurations.</t>
  </si>
  <si>
    <t>WT-2 methods for updating planned configurations.</t>
  </si>
  <si>
    <t>WT-3 methods for validating the planned configurations.</t>
  </si>
  <si>
    <t>WT-4 methods for activating the planned configurations.</t>
  </si>
  <si>
    <t>MADCOL</t>
  </si>
  <si>
    <t>Data management phase 2</t>
  </si>
  <si>
    <t>WT-1.1 specify methods to discover historical management data</t>
  </si>
  <si>
    <t>WT-1.2 specify enhancements to existing methods for requesting the collection of management data to allow also for requesting historical management data.</t>
  </si>
  <si>
    <t>WT-1.3 specify enhancements to existing methods for reporting (newly) collected management data to allow also for reporting of historical management data.</t>
  </si>
  <si>
    <t>WT-2 specify the reporting format for "ManagementDataCollection".</t>
  </si>
  <si>
    <t>WT-3 specify methods to manage external management data.</t>
  </si>
  <si>
    <t>SEPM</t>
  </si>
  <si>
    <t>Study on data management regarding subscriptions and reporting</t>
  </si>
  <si>
    <t>PM</t>
  </si>
  <si>
    <t>5G performance measurements and KPIs phase 4</t>
  </si>
  <si>
    <t>WT-2: To define and enhance the 5G performance measurements and KPIs that are still missing for the features that have been implemented in Rel-18.</t>
  </si>
  <si>
    <t>WT-3: To define and enhance the UE level measurements to support data analytics and AI/ML related features in 5GS.</t>
  </si>
  <si>
    <t>WT-4: To enhance the current PM streaming framework to have multiple measured objects in a stream and address requirements towards PM/KPI from other working groups.</t>
  </si>
  <si>
    <t>AdNRM</t>
  </si>
  <si>
    <t>5G Advanced NRM features phase 3</t>
  </si>
  <si>
    <t>WT-1: Enhancement for 5GC NRM to support 5GC features (including but not limited to 5G_eLCS_Ph3, ranging based services).</t>
  </si>
  <si>
    <t>WT-2: Enhancement for NR NRM to support NR features (note: to be updated based on RAN Rel19 progress).</t>
  </si>
  <si>
    <t xml:space="preserve">WT-3: Enhancement for NRM fragment related to misalignment with NG.116. </t>
  </si>
  <si>
    <t>WT-4: Generic NRM enhancement.</t>
  </si>
  <si>
    <t>WT-5: Stage 3 enhancement.</t>
  </si>
  <si>
    <t>TMQ</t>
  </si>
  <si>
    <t>WT-1 Specify use cases and requirements.</t>
  </si>
  <si>
    <t>WT-2 Specify overall function descriptions.</t>
  </si>
  <si>
    <t>Study on Management Aspects of NTN Phase 2</t>
  </si>
  <si>
    <t>WT-1: Management capabilities to support new network architecture or functions for satellite regenerative payloads, considering different types of satellite constellations (both GSO and NGSO).</t>
  </si>
  <si>
    <t>WT-2: Management requirement, usecase and solution to support Store and Forward (S&amp;F) satellite operation and UE-Satellite-UE communication.</t>
  </si>
  <si>
    <t>WT-3: Requirements and potential solutions to support end to end management (including RAN domain and CN domain) in NTN scenarios, such as coordinate with non-3GPP part (e.g. Satellite Control System, Transport System) to provide the NTN specific requirements.</t>
  </si>
  <si>
    <t xml:space="preserve">Study on management of IAB nodes </t>
  </si>
  <si>
    <t xml:space="preserve">WT-1 Identify the use cases and scenarios in which how IAB node connects to OAM system. </t>
  </si>
  <si>
    <t xml:space="preserve">WT-2 Investigate the potential enhancement to Plug and Connect NE to OAM system. </t>
  </si>
  <si>
    <t>WT-3 Identify the potential requirements and solutions to support the continuity of OAM connectivity during IAB node mobility and MBSR roaming over PLMNs.</t>
  </si>
  <si>
    <t xml:space="preserve">WT-4 Investigate the potential impact to CM, PM, and FM, and identify the potential requirements and solutions to support IAB FCAP management.  </t>
  </si>
  <si>
    <t>RedcapM</t>
  </si>
  <si>
    <t>Study on management aspects of RedCap feature</t>
  </si>
  <si>
    <t>WT-1 Study potential requirements related to management of RedCap based features in RAN network
   WT-1.1 Enhancement on management of RedCap related initial BWP;
   WT-1.2 Enhancement on management of eDRX for RedCap;
   WT-1.3 Potential management enhancements related to other WGs;</t>
  </si>
  <si>
    <t>WT- 2 Study new performance measurements and new key performance indicators to evaluated performance of RedCap 
   WT-2.1 Investigate the metrics for resource load of RedCap network;
   WT-2.2 Investigate new measurements or KPIs for Inactive UEs;</t>
  </si>
  <si>
    <t>WT- 3 Study the estimation method for RedCap energy consumption of network and the energy efficiency of RedCap.</t>
  </si>
  <si>
    <t>WT- 4 Study what information about RedCap can be exposed between CSP and CSC, according to different RedCap use cases and different deployment scenarios.</t>
  </si>
  <si>
    <t>NSM</t>
  </si>
  <si>
    <t>NWDAFM</t>
  </si>
  <si>
    <t>Study on Enhancement of Management Aspects related to NWDAF Phase 2</t>
  </si>
  <si>
    <t>WT-1 Investigate the potential CM enhancements for NWDAF to support the new features introduced in Rel-18, including accuracy checking capability, Analytics Exposure in Roaming Case and Federated Learning.</t>
  </si>
  <si>
    <t>WT-2 Study how to evaluate the efficiency of the network data collection of NWDAF, data volume related to the data related services provided by NWDAF and the existed measurement about the number of NWDAF services invoked.</t>
  </si>
  <si>
    <t>Study on Management of Network Sharing Phase3</t>
  </si>
  <si>
    <t>WT-1 Trace job and collection requirements for POPs.</t>
  </si>
  <si>
    <t>EE</t>
  </si>
  <si>
    <t>Study on energy efficiency and energy saving aspects of 5G networks and services</t>
  </si>
  <si>
    <t>WT-1: Left-over SA5 topics from Rel-18 
   WT-1.1 Study new or enhanced Energy Consumption (EC) and Energy Efficiency (EE) KPIs and measurements, e.g. for new types of network slices, RAN sharing, etc.
   WT-1.2 Consideration of containerized VNFs, study enhancements to virtualized NF EC KPIs, including containerized VNF/VNFCs, and possible impacts to metrics collected from NFV MANO so as to be able to estimate their energy consumption based on e.g. their virtual CPU usage, virtual memory usage, etc.
   WT-1.3 Study new use cases, requirements and solutions for energy efficiency and energy saving, applying to NG-RAN and/or 5GC and/or network slicing, (including but not limited to intent based, analytics based and AI/ML assisted energy saving)
   WT-1.4 Study deployment scenarios involving multiple actors, e.g. in case of passive RAN sharing, active RAN sharing, MNO VNFs hosted on private cloud or public cloud, etc.</t>
  </si>
  <si>
    <t>WT-2: New Rel-19 topics from other SA WGs
   WT-2.1 Consideration of energy consumption measurement/estimation at various granularities
   WT-2.2 Study whether and how mapping measured or estimated energy consumption measurements on to carbon emissions is possible. Study the estimation of carbon emissions efficiency and how to achieve carbon emissions saving in the 5G system. Additionally, whether and how renewable energy consumption information can be obtained will be studied
   WT-2.3 Study the support of different energy states of network elements and network functions. SA5 may have to provide OAM support
NOTE: the exact scope of WoP#2 may have to be adjusted depending on ongoing Rel-19 SA1 work item (EnergyServ) and SA2 study item (FS_CNEES) outcomes.</t>
  </si>
  <si>
    <t>WT-3: OAM support to new Rel-19 RAN energy saving features
   WT-3.1 Study OAM support for requirements of RAN WGs related work as suitable and whether new performance measurements and/or new KPIs and/or new configuration parameters are needed to support energy saving features specified by RAN TSG/WGs
NOTE: whether new performance measurements and/or KPIs and/or configuration parameters will be needed is unknown yet, since RAN TSG has not yet approved any Rel-19 SI or WI related to energy efficiency or energy saving.</t>
  </si>
  <si>
    <t>WT-4: Coordination with other SDOs / fora to build comprehensive and consistent solutions for EE
   WT-4.1 Continue the existing collaboration with ETSI TC EE 02 on a unified architecture for the control and monitoring of PEE (Power, Energy, Environmental) parameters of ICT equipment in RAN sites
   WT-4.2 Potentially start collaborating with ETSI EE EEPS / ITU-T SG5 on multi-dimensional network energy efficiency metrics (including e.g. QoE, coverage, etc.)
   WT-4.3 Continue considering recommendations from NGMN GFN project
   WT-4.4 Continue exchanging information with ITU-T study groups on our respective outcomes
   WT-4.5 Potential collaboration with other SDOs, fora, etc.</t>
  </si>
  <si>
    <t>WT-5: Other
WT-5.1 Continue maintaining SA5 comprehensive view of 3GPP work on energy efficiency and energy saving started in Rel-18
WT-5.2 This study on EE aspects of 5G networks and services may also have to monitor other study and/or work items in SA5 or in other WGs where some EE aspects are addressed, and propose harmonized solutions to them if deemed relevant.</t>
  </si>
  <si>
    <t>RAN1, RAN2, RAN3</t>
  </si>
  <si>
    <t>All SA WGs</t>
  </si>
  <si>
    <t>ETSI EE, ETSI NFV, NGMN, ITU-T, …</t>
  </si>
  <si>
    <t>Mexpo</t>
  </si>
  <si>
    <t>OPG, CAMARA, TM Forum</t>
  </si>
  <si>
    <t>OPG</t>
  </si>
  <si>
    <t>3GPP Rel-19 SA5 Study and Work Items
SID/WID Title and WT Description</t>
  </si>
  <si>
    <t>UID</t>
  </si>
  <si>
    <t>TR / TS</t>
  </si>
  <si>
    <t>Target date</t>
  </si>
  <si>
    <t>FS_AIML_MGT_Ph2</t>
  </si>
  <si>
    <t>Sept. 2024</t>
  </si>
  <si>
    <t>FS_eMDAS_Ph3</t>
  </si>
  <si>
    <t>FS_IDMS_MN_Ph3</t>
  </si>
  <si>
    <t>FS_CCLM</t>
  </si>
  <si>
    <t>FS_NDT</t>
  </si>
  <si>
    <t>FS_Cloud_OAM</t>
  </si>
  <si>
    <t>FS_SECM</t>
  </si>
  <si>
    <t>FS_SBMA_Ph3</t>
  </si>
  <si>
    <t>FS_PlanM</t>
  </si>
  <si>
    <t>MADCOL_Ph2</t>
  </si>
  <si>
    <t>28.622, 28.623</t>
  </si>
  <si>
    <t>Jun. 2025</t>
  </si>
  <si>
    <t>SP-231746</t>
  </si>
  <si>
    <t>SP-231726</t>
  </si>
  <si>
    <t>SP-231737</t>
  </si>
  <si>
    <t>SP-231727</t>
  </si>
  <si>
    <t>SP-231736</t>
  </si>
  <si>
    <t>SP-231725</t>
  </si>
  <si>
    <t>SP-231721</t>
  </si>
  <si>
    <t>SP-231732</t>
  </si>
  <si>
    <t>FS_Data_SREP</t>
  </si>
  <si>
    <t>SP-231747</t>
  </si>
  <si>
    <t>PM_KPI_5G_Ph4</t>
  </si>
  <si>
    <t>28.552, 32.425, 28.554, 28.532, 28.550, 28.abc</t>
  </si>
  <si>
    <t>SP-231745</t>
  </si>
  <si>
    <t>AdNRM_Ph3</t>
  </si>
  <si>
    <t>28.540, 28.541, 28.622, 28.623</t>
  </si>
  <si>
    <t>Subscriber and Equipment Trace and QoE collection management</t>
  </si>
  <si>
    <t>TraceQoE_OAM</t>
  </si>
  <si>
    <t>32.421, 32.422, 32.423, 28.404, 28.405, 28.406, 28.622, 28.623</t>
  </si>
  <si>
    <t>SP-231748</t>
  </si>
  <si>
    <t>SP-231733</t>
  </si>
  <si>
    <t>FS_ NTN_OAM_Ph2</t>
  </si>
  <si>
    <t>FS_NR_mobile_IAB_OAM</t>
  </si>
  <si>
    <t>FS_NR_RedCap_OAM</t>
  </si>
  <si>
    <t>FS_NWDAF_OAM_Ph2</t>
  </si>
  <si>
    <t>FS_NetShare_OAM_Ph3</t>
  </si>
  <si>
    <t>SP-231729</t>
  </si>
  <si>
    <t>SP-231734</t>
  </si>
  <si>
    <t>SP-231724</t>
  </si>
  <si>
    <t>SP-231731</t>
  </si>
  <si>
    <t>SP-231723</t>
  </si>
  <si>
    <t>SP-231728</t>
  </si>
  <si>
    <t>Study on Enhanced OAM for management  exposure to external consumers</t>
  </si>
  <si>
    <t>FS_MExpo</t>
  </si>
  <si>
    <t>SP-231735</t>
  </si>
  <si>
    <t>FS_Energy_OAM_Ph3</t>
  </si>
  <si>
    <t>SP-231780</t>
  </si>
  <si>
    <t xml:space="preserve"> SP-231781</t>
  </si>
  <si>
    <t>WT-1. 	Continue the study on AI/ML emulation, AI/ML inference coordination and ML knowledge transfer that are leftover from Rel-18.</t>
    <phoneticPr fontId="9" type="noConversion"/>
  </si>
  <si>
    <t>WT-4. 	Study the AI/ML management and operation capabilities to support different types of AI/ML technologies as needed to support the AI/ML in 5GS, such as Federated Learning, Reinforcement Learning, Online and Offline training, Distributed Learning, and Generative AI.</t>
    <phoneticPr fontId="9" type="noConversion"/>
  </si>
  <si>
    <t>WT-5. 	Study the sustainability aspect of AI/ML, including
WT-5.1	Evaluation of energy consumption/efficiency impacts associated with AI/ML solutions for all operational phases (training, emulation, deployment, inference).</t>
    <phoneticPr fontId="9" type="noConversion"/>
  </si>
  <si>
    <t>WT-1 Energy efficiency analytics,
Note: The work on this aspect will be in collaboration with SA5 5GEE work on any new enabling data requirements e.g., new relevant performance measurements and/or new KPIs will be developed under the scope of 5GEE work.</t>
    <phoneticPr fontId="9" type="noConversion"/>
  </si>
  <si>
    <t>WT-2 End-to-End performance analytics including Edge computing domain,</t>
    <phoneticPr fontId="9" type="noConversion"/>
  </si>
  <si>
    <t>WT-3 Data correlation analytics including, but not limited to supporting and facilitating e.g., ML model training operational tasks,</t>
    <phoneticPr fontId="9" type="noConversion"/>
  </si>
  <si>
    <t>WT-4 ATSSS performance analytics,</t>
    <phoneticPr fontId="9" type="noConversion"/>
  </si>
  <si>
    <t>WT-5 Non-3GPP access performance analytics,</t>
    <phoneticPr fontId="9" type="noConversion"/>
  </si>
  <si>
    <t>WT-6 UE throughput analytics,</t>
    <phoneticPr fontId="9" type="noConversion"/>
  </si>
  <si>
    <t>WT-7 Fault management related analytics and alarm prediction,</t>
    <phoneticPr fontId="9" type="noConversion"/>
  </si>
  <si>
    <t>WT-8 Software Upgrade Validation: Using MDAS predictions to validate the software upgrade for a future point of time, 
Note: Relation with CICD needs to be studied, as appropriate.</t>
    <phoneticPr fontId="9" type="noConversion"/>
  </si>
  <si>
    <t>Yes, RAN3</t>
  </si>
  <si>
    <t>Yes, SA1, SA2</t>
  </si>
  <si>
    <t>Yes, SA2</t>
  </si>
  <si>
    <t>Yes, RAN2, RAN3</t>
  </si>
  <si>
    <t>WT-1	Continuation of Rel-18 intent driven management service topics enhancement:
 WT-1.1 Intent driven management for user experience assurance
 WT-1.2 Enablers for Intent Fulfilment, including Intent-driven Closed Loop control, Intent-driven SON orchestration and Intent-driven for MDA.</t>
    <phoneticPr fontId="9" type="noConversion"/>
  </si>
  <si>
    <t>WT-2 New scenarios for intent driven management for mobile network, including but not limited to:
 WT-2.1 Intent driven management for Uncrewed Aerial Vehicle (UAV)).
 WT-2.2 Intent driven management for 5G radio network traffic assurance.</t>
    <phoneticPr fontId="9" type="noConversion"/>
  </si>
  <si>
    <t>WT-3 New requirements for additional intent driven management functionalities.
 WT-3.1 Intent negotiation functionalities, including
 WT-3.1.1 Management capability to enable MnS producer to ask the MnS consumer to decide which out of many possible outcomes is preferred from the MnS consumer’s perspective.
 WT-3.1.2 Management capability to enable MnS consumer to verify or check the feasibility if proposed intent expectation is possible for an MnS producer.
 WT-3.1.3 Management capability to enable MnS consumer to explore the best value that can be achieved from an specific intent expectation or target.
WT-3.2 Intent handling state management, the management system (including MnS consumer and MnS producer) needs to know the state of an intent instance to pursue the intent lifecycle management
WT-3.3 Implicit intent report subscription, the intent report subscription action is triggered by intent creation request automatically. This functionality is to support MnS consumer who expresses the intent can obtain the fulfilment report by default.</t>
    <phoneticPr fontId="9" type="noConversion"/>
  </si>
  <si>
    <t>WT-4 Study how Intent Utility Function can be used to allow Intent driven MnS consumer to improve priority handling by assigning relative preferences to Expectations. Study whether utility may impact existing use cases.</t>
    <phoneticPr fontId="9" type="noConversion"/>
  </si>
  <si>
    <t xml:space="preserve">WT-5 Intent driven approach for network slicing delivering and assurance.
</t>
    <phoneticPr fontId="9" type="noConversion"/>
  </si>
  <si>
    <t>Note: WT-6 depends on the outcome of TR 28.836 (FS_ NETSLICE_IDMS)
WT-6 Investigate the scenario and possibility to further use natural language to express the intent.</t>
    <phoneticPr fontId="9" type="noConversion"/>
  </si>
  <si>
    <t>WT-1: Dynamic CCL creation: The CCL for communication service assurance (including network slice and network slice subnet) can be created by the management system implicitly based on some network events including but not limited to performance degradation, threshold crossing, slice Intent creation.</t>
    <phoneticPr fontId="9" type="noConversion"/>
  </si>
  <si>
    <t>WT-2: Multi-vendor CCL management: The CCL for communication service assurance can be disintegrated into multiple parts each coming from different vendor implying the standardized interaction between them. It is to be studied whether there would be any advantages and/or constraints for the use of multi-vendor CCL. This may also include determining which SA5 defined management services can support individual steps  of a CCL.</t>
    <phoneticPr fontId="9" type="noConversion"/>
  </si>
  <si>
    <t xml:space="preserve">WT-3: Conflict Detection and Resolution: CCL related conflicts (including Initiation Conflict and Execution Conflicts) should be identified, mitigated or solved. </t>
    <phoneticPr fontId="9" type="noConversion"/>
  </si>
  <si>
    <t>WT-4: CCL scope: The Rel-16 COSLA and Rel-17 eCOSLA defined the CCL only used for communication service assurance scenarios (including network slice and network slice subnet). It is to be studied if the CCL scope can be extended to cover other scenarios including but not limited to RAN UE throughput optimization, fault management, network coverage optimization.</t>
    <phoneticPr fontId="9" type="noConversion"/>
  </si>
  <si>
    <t>WT-5: Management Coordination: Study the relation between closed loops and other management features (e.g. SON functions, MDA, Intent) with the objective to harmonize, as appropriate.</t>
    <phoneticPr fontId="9" type="noConversion"/>
  </si>
  <si>
    <t xml:space="preserve">WT-6: Monitoring: Study the advanced monitoring functionalities that provide real-time insights into the performance and outcomes of CCLs. </t>
    <phoneticPr fontId="9" type="noConversion"/>
  </si>
  <si>
    <t>WT-7: Other Enhancements: Study other probable measures (e.g CCL feedback, historical learning) to enhance the capabilities of a CCL for better and efficient operations.
The study will be done considering the work done with ETSI ZSM, as appropriate.</t>
    <phoneticPr fontId="9" type="noConversion"/>
  </si>
  <si>
    <t>NO</t>
  </si>
  <si>
    <t>WT-2 Study scenarios and requirements for the use of NDT, e.g., for verification of the network operations. Scenarios may include RAN optimization and service assurance.</t>
    <phoneticPr fontId="9" type="noConversion"/>
  </si>
  <si>
    <t>WT-1 Investigate and define the terms related to Network Digital Twin in the 3GPP management system.</t>
    <phoneticPr fontId="9" type="noConversion"/>
  </si>
  <si>
    <t>WT-1: Analysethe use cases which utilize the VNF generic OAM functions (specified in ETSI) and their potential impacts when applied to the 3GPP management system and study whether and how to incorporate the VNF generic OAM functions into the 3GPP management system, i.e., the requirements and the potential solutions.</t>
    <phoneticPr fontId="9" type="noConversion"/>
  </si>
  <si>
    <t>WT-2:  Study the use cases that utilize the newly developed industry solutions for management of cloud native network functions which leverage industry standards not limited to ETSI NFV MANO; study the potential impact of supporting such use cases on the 3GPP management system, i.e., the potential requirements and solutions.
Note: WT-2 includes studying the terminology to determine the appropriate term and definition for cloud native network functions for use in the 3GPP management system.</t>
    <phoneticPr fontId="9" type="noConversion"/>
  </si>
  <si>
    <t xml:space="preserve">WT-3: Study the use cases, potential requirements and possible solutions for 3GPP management system to support different cloud deployment scenarios, such as public-cloud, private-cloud, hybrid-cloud and multi-cloud deployment scenarios. </t>
    <phoneticPr fontId="9" type="noConversion"/>
  </si>
  <si>
    <t>Primary Rapporteur: Bahar Sadeghi (Microsoft), bahar.sadeghi@microsoft.com 
Secondary Rapporteur: Guangjing Cao (CMCC), caoguangjing@chinamobile.com</t>
    <phoneticPr fontId="9" type="noConversion"/>
  </si>
  <si>
    <t xml:space="preserve">Primary Rapporteur: Yushuang Hu (China Mobile), huyushuang@chinamobile.com </t>
    <phoneticPr fontId="9" type="noConversion"/>
  </si>
  <si>
    <t>WT-1 - collection, management and correlation of security alarms,
	Specific scope is
•	WT-1.1 Filtering of security alarms 
•	WT-1.2 Alarm reporting
•	WT-1.3 Retention policies of security alarms
The above data could be possibly collected from radio and core NFs, MnFs and UEs.
Note: The events/usecases which can lead to security risks/threats and the related data that needs to be exposed need to be primarily defined by SA3. There could be cases where OAM related security risks/threats may be defined by SA5.</t>
    <phoneticPr fontId="9" type="noConversion"/>
  </si>
  <si>
    <t>RAN(Maybe)</t>
  </si>
  <si>
    <t>SA3(Yes)</t>
  </si>
  <si>
    <t>No</t>
    <phoneticPr fontId="9" type="noConversion"/>
  </si>
  <si>
    <t xml:space="preserve">Primary Rapporteur: Clifton Fernandes (Nokia), clifton.fernandes@nokia.com </t>
    <phoneticPr fontId="9" type="noConversion"/>
  </si>
  <si>
    <t>WT-1 Further elaboration on usage guidance of model driven service based management services. Study how to enhance the SBMA definitions in TS 28.533 to clarify the model driven approach.</t>
    <phoneticPr fontId="9" type="noConversion"/>
  </si>
  <si>
    <t>WT-2 Study restructuring TSs, including
WT-2.1 Study restructuring the PM TSs, TS 32.401 and TS 28.550, as it is difficult to make good implementations due to that information is needed from many different TSs.
WT-2.2 Study restructuring the CM TSs, TS 28.622, as it is difficult to make good implementations due to that information is needed from many different TSs</t>
    <phoneticPr fontId="9" type="noConversion"/>
  </si>
  <si>
    <t>WT-3 Study aspects of alarm and notification including
WT-3.1 Study whether a new 3GPP alarm type in Alarm definition if needed.
WT-3.2 Study how to enhance reliability of notification transfer and how to document notification definitions.</t>
    <phoneticPr fontId="9" type="noConversion"/>
  </si>
  <si>
    <t>WT-4 Study how to advertise the management capabilities supported by a MnS Producer.</t>
    <phoneticPr fontId="9" type="noConversion"/>
  </si>
  <si>
    <t>WT-5 Study if and how to name a MnS supporting a specific set of capabilities.</t>
    <phoneticPr fontId="9" type="noConversion"/>
  </si>
  <si>
    <t>WT-6 Study how to configure a MnF with the MnS producers to be consumed.</t>
    <phoneticPr fontId="9" type="noConversion"/>
  </si>
  <si>
    <t>WT-7 Study where generic mechanisms (e.g. for data node selection or triggering action) can be applied to SA5 defined functions.</t>
    <phoneticPr fontId="9" type="noConversion"/>
  </si>
  <si>
    <t>WT-8 Study how to clarify the usage of MnsAgent.</t>
    <phoneticPr fontId="9" type="noConversion"/>
  </si>
  <si>
    <t>WT-9 Study the introduction of common data type definitions.</t>
    <phoneticPr fontId="9" type="noConversion"/>
  </si>
  <si>
    <t>WT-10 Study operations aspects including
WT-10.1 Study how to use OpenAPI when the interface needs to support many, a priori unknown resource schemas e.g. North Bound Interface of a management system.
WT-10.2 Study how to allow operations which might take longer than http timeout with progress information.
WT-10.3 Study needs for transactional behavior. Client should be able to request atomic behavior of operations fully succeed or not at all.</t>
    <phoneticPr fontId="9" type="noConversion"/>
  </si>
  <si>
    <t>Primary Rapporteur: Kai Zhang (Huawei), kai.zhangkai@huawei.com 
Secondary Rapporteur: Jan Groenendijk (Ericsson), jan.groenendijk@ericsson.com</t>
    <phoneticPr fontId="9" type="noConversion"/>
  </si>
  <si>
    <t>Primary Rapporteur: Olaf Pollakowski (Nokia), olaf.pollakowski@nokia.com 
Secondary Rapporteur: Balazs Lengyel (Ericsson), balazs.lengyel@ericsson.com</t>
    <phoneticPr fontId="9" type="noConversion"/>
  </si>
  <si>
    <t xml:space="preserve">Primary Rapporteur: Sivaramakrishnan Swaminathan (Nokia), sivaramakrishnan.swaminathan@nokia.com </t>
    <phoneticPr fontId="9" type="noConversion"/>
  </si>
  <si>
    <t>WT-1 Study how the load on the NFs and/or 3GPP mgmt. system can be decreased by extracting some of the required functionality to be deployed outside the NFs implementing management capabilities defined in SA5.</t>
    <phoneticPr fontId="9" type="noConversion"/>
  </si>
  <si>
    <t>WT-2 Study how to solve to get unique job identifiers for performance measurement, Trace/MDT and QoE subscriptions/requests within a PLMN from different consumers.
Propose potential requirements, use cases and solutions for this issue.</t>
    <phoneticPr fontId="9" type="noConversion"/>
  </si>
  <si>
    <t xml:space="preserve">Primary Rapporteur: Robert Petersen (Ericsson), robert.petersen@ericsson.com </t>
    <phoneticPr fontId="9" type="noConversion"/>
  </si>
  <si>
    <t>WT-1: To define new 5G performance measurements and KPIs for the following features, including:
   WT-1.1 Mobility Enhancements: Layer 1/2 triggered mobility (LTM);
   WT-1.2 Architecture Enhancements for XR (Extended Reality) and media service; 
   WT-1.3 Mobile Terminated-Small Data Transmission; 
   WT-1.4 Enhancements of NR Multicast and Broadcast Services; 
   WT-1.5 Access Traffic Steering, Switch and Splitting support in the 5G system architecture Phase 3.
NOTE: New performance measurements may be added/updated to support other related network new features based on the progress of other groups such as SA2.</t>
    <phoneticPr fontId="9" type="noConversion"/>
  </si>
  <si>
    <t>Primary Rapporteur: XiuMin Chen (China Telecom), chenxiumin@chinatelecom.cn 
Secondary Rapporteur: Xie Baoguo (ZTE), xie.baoguo@zte.com.cn</t>
    <phoneticPr fontId="9" type="noConversion"/>
  </si>
  <si>
    <t xml:space="preserve">Primary Rapporteur: Sean Sun (Nokia), sean.sun@nokia-sbell.com 
Secondary Rapporteur: Shi Xiaoli (Huawei), (shixiaoli@huawei.com)  </t>
    <phoneticPr fontId="9" type="noConversion"/>
  </si>
  <si>
    <t>WT-3 Specify updated management requests.
For all WTs:
This is to be done for the already specified Rel-18 RAN MRO measurements:
•	Random Access (RA) Report
•	Successful Handover Report (SHR)
•	Successful PSCell Change Report (SPR)
•	Mobility History Information (MHI) Report
•	Xn message UE History Information (UHI)
New Rel-19 topics from normative work from RAN3 and/or SA2.
Also the RAN QoE work in Rel-18 that does not yet have any management support is included:
•	QoE measurement collection for application sessions delivered via MBS broadcast or multicast.
•	QMC support in RRC_IDLE and RRC_INACTIVE.</t>
    <phoneticPr fontId="9" type="noConversion"/>
  </si>
  <si>
    <t xml:space="preserve">Primary Rapporteur: Zu Qiang (Ericsson), zu.qiang@ericsson.com </t>
    <phoneticPr fontId="9" type="noConversion"/>
  </si>
  <si>
    <t>WT-4: Management enhancement for NTN-TN and NTN-NTN mobility coordination and better service continuity.
NOTE: This study depends on the progress in 3GPP RAN WGs and SA2 WG and may require cooperation with them.</t>
    <phoneticPr fontId="9" type="noConversion"/>
  </si>
  <si>
    <t>Yes (Partial with RAN2/RAN3)</t>
  </si>
  <si>
    <t>Yes (Partial with SA2)</t>
  </si>
  <si>
    <t>Yes (SA2)</t>
  </si>
  <si>
    <t>Yes (RAN2/RAN3)</t>
  </si>
  <si>
    <t>Primary Rapporteur: MingRui Sun (China Unicom), sunmr19@chinaunicom.cn 
Secondary Rapporteur: Min Shu (CATT), shumin@catt.cn</t>
    <phoneticPr fontId="9" type="noConversion"/>
  </si>
  <si>
    <t xml:space="preserve">Primary Rapporteur: JunFeng Wang (Ericsson), junfeng.a.wang@ericsson.com </t>
    <phoneticPr fontId="9" type="noConversion"/>
  </si>
  <si>
    <t>Primary Rapporteur: Zhen Xing (China Unicom), xingz12@chinaunicom.cn 
Secondary Rapporteur: Shoufeng Wang (Asiainfo), wangsf11@asiainfo.com</t>
    <phoneticPr fontId="9" type="noConversion"/>
  </si>
  <si>
    <t xml:space="preserve">Primary Rapporteur: Song Zhao (China Telecom), zhaosong1@chinatelecom.cn </t>
    <phoneticPr fontId="9" type="noConversion"/>
  </si>
  <si>
    <t xml:space="preserve">Primary Rapporteur: ZhaoNing Wang (China Unicom), wangzn18@chinaunicom.cn </t>
    <phoneticPr fontId="9" type="noConversion"/>
  </si>
  <si>
    <t>WT-1 Exposure of management services to external consumers
 WT-1.1 Identify generic requirements for exposure of SA5 management services to external consumers, irrespective of the vertical industry.
 WT-1.2 Identify 1) potential mechanisms to discover management service producers and their respective capabilities while leveraging as much as possible the existing solutions and extending where necessary. Compare existing solutions (e.g., CAPIF, EGMF, MnS Registry and/or MSAC) that could be leveraged. 2) procedures for exposure of management services based on CAPIF, EGMF, MnS Registry, MSAC or a combination thereof. Some of the identified gaps for use of CAPIF in SA5 are  listed in S5-236381 clause 4.1.2.
 WT-1.3 Identify potential requirements that would be provided to the access control (MSAC) work item.
 WT-1.4 Study whether and how SA5 defined exposure mechanisms fit within the GSMA Open Gateway framework. This framework includes OPG, CAMARA and TM Forum, as declared at https://www.gsma.com/futurenetworks/wp-content/uploads/2023/05/The-Ecosystem-for-Open-Gateway-NaaS-API-development.pdf .</t>
    <phoneticPr fontId="9" type="noConversion"/>
  </si>
  <si>
    <t>WT-2 management exposure
 WT-2.1 Study whether and how the requirements of communication services can be captured with &lt;&lt;ServiceProfile&gt;&gt; (datatype)
 WT-2.2 Study the definition of a new service management information model (focused on service requirements, and in scope of CSP), separated from the NRM fragment (focused on network constructions, and in scope of NOP). This new model would give the NOP the flexibility to decide which solution (e.g., with either network slicing, or DNN provisioning, or SNPN, …) is most appropriate to fulfil the requirements of a given communication service.
 WT-2.3 Study modelling solutions that provide alternative means to fulfil ServiceProfile other than via network slicing. Examples of these means include DNN provisioning and SNPN provisioning.
 WT-2.4 clarify the role of communication service (TS 28.530) in 3GPP management system, and the relationship with PDU session definition in 3GPP 5G system architecture (23.501)</t>
    <phoneticPr fontId="9" type="noConversion"/>
  </si>
  <si>
    <t>WT-3 Exposing network slice management capabilities in network sharing scenarios:
 WT-3.1 identify network slicing management aspects in network sharing scenarios beyond RAN sharing, e.g. backhaul sharing. These scenarios are motivated with the increasing tendency of telco operators to offload the ownership and management of access infrastructures on 3rd parties.  
 WT-3.2 study the impact of these aspects in the provisioning (28.531) and the models (Slice NRM fragment and the information elements of a potential new management information model). For this work, NSaaS and NSSaaS description reported 28.811 will be considered into account.</t>
    <phoneticPr fontId="9" type="noConversion"/>
  </si>
  <si>
    <t>Primary Rapporteur: Yizhi Yao (Intel), yizhi.yao@intel.com 
Secondary Rapporteur: Hassan Al-Kanani (NEC), Hassan.Alkanani@EMEA.NEC.COM</t>
    <phoneticPr fontId="9" type="noConversion"/>
  </si>
  <si>
    <t>Primary Rapporteur: Brendan T Hassett (Huawei), brendan.t.hassett@huawei.com</t>
    <phoneticPr fontId="9" type="noConversion"/>
  </si>
  <si>
    <t>Primary Rapporteur: Ruiyue Xu (Huawei), xuruiyue@huawei.com 
Secondary Rapporteur: Mark Scott (Ericsson), mark.scott@ericsson.com</t>
    <phoneticPr fontId="9" type="noConversion"/>
  </si>
  <si>
    <t>Primary Rapporteur: Deepanshu Gautam (Samsung), deepanshu.g@samsung.com 
Secondary Rapporteur: Stephen Mwanje (Nokia), stephen.mwanje@nokia.com</t>
    <phoneticPr fontId="9" type="noConversion"/>
  </si>
  <si>
    <t>Primary Rapporteur: Jean-Michel Cornily (Huawei), jean.michel.cornily@huawei.com 
Secondary Rapporteur: Ashutosh Kaushik (Samsung), ashutosh19.k@samsung.com</t>
    <phoneticPr fontId="9" type="noConversion"/>
  </si>
  <si>
    <t>Total TU's used
(SA5#153 - SA5#162)</t>
    <phoneticPr fontId="9" type="noConversion"/>
  </si>
  <si>
    <t>April 2024
（SA5#154）</t>
    <phoneticPr fontId="9" type="noConversion"/>
  </si>
  <si>
    <t>Aug. 2024
(SA5#156)</t>
    <phoneticPr fontId="9" type="noConversion"/>
  </si>
  <si>
    <t>Oct. 2024 
(SA5#157)</t>
    <phoneticPr fontId="9" type="noConversion"/>
  </si>
  <si>
    <t>Nov. 2024 (SA5#158)</t>
    <phoneticPr fontId="9" type="noConversion"/>
  </si>
  <si>
    <t>Feb.2025 
(SA5#159)</t>
    <phoneticPr fontId="9" type="noConversion"/>
  </si>
  <si>
    <t>Apr.2025 
(SA5#160)</t>
    <phoneticPr fontId="9" type="noConversion"/>
  </si>
  <si>
    <t>May.2025 
(SA5#161)</t>
    <phoneticPr fontId="9" type="noConversion"/>
  </si>
  <si>
    <t>Aug. 2025 
(SA5#162)</t>
    <phoneticPr fontId="9" type="noConversion"/>
  </si>
  <si>
    <t>Jan 2024</t>
    <phoneticPr fontId="9" type="noConversion"/>
  </si>
  <si>
    <t>Jan 2024 （SA5#153）</t>
    <phoneticPr fontId="9" type="noConversion"/>
  </si>
  <si>
    <t>May 2024</t>
    <phoneticPr fontId="9" type="noConversion"/>
  </si>
  <si>
    <t>May 2024
(SA5#155)</t>
    <phoneticPr fontId="9" type="noConversion"/>
  </si>
  <si>
    <t>Total TUs for Rel-19 SIDs/WIDs</t>
    <phoneticPr fontId="9" type="noConversion"/>
  </si>
  <si>
    <t xml:space="preserve">Study  TU (Planned) </t>
    <phoneticPr fontId="9" type="noConversion"/>
  </si>
  <si>
    <t>Normative TU (Planned)</t>
    <phoneticPr fontId="9" type="noConversion"/>
  </si>
  <si>
    <t>Total TU (Planned)</t>
    <phoneticPr fontId="9" type="noConversion"/>
  </si>
  <si>
    <t>Primary Rapporteur: Scott Probasco (Nokia), scott.probasco@nokia.com</t>
    <phoneticPr fontId="9" type="noConversion"/>
  </si>
  <si>
    <t>Rapporteurs</t>
    <phoneticPr fontId="9" type="noConversion"/>
  </si>
  <si>
    <t>0 (to be confirmed)</t>
  </si>
  <si>
    <t xml:space="preserve">Study  TU (Real) </t>
    <phoneticPr fontId="9" type="noConversion"/>
  </si>
  <si>
    <t>Normative TU (Real)</t>
    <phoneticPr fontId="9" type="noConversion"/>
  </si>
  <si>
    <t>WT-2. 	Study the management aspects (LCM CM and PM) of AI/ML functionalities defined by other 3GPP WGs, including
WT-2.1.	AI/ML model transfer in 5GS (SA1, Rel-18 WID 920037 and Rel-19 WID 1000030),
Note: Whether SA5 can start work on WT-2.1 will be discussed at SA#105 (Sep. 2024) based on the outcome of the related work in the involved RAN WGs(s)</t>
    <phoneticPr fontId="9" type="noConversion"/>
  </si>
  <si>
    <t>WT-2.2.	5GS support for AI/ML-based services (SA2, Rel-18 WID 980019)</t>
    <phoneticPr fontId="9" type="noConversion"/>
  </si>
  <si>
    <t>WT-2.3.	Support for AI/ML services at application enablement layer (SA6, Rel-18 WID 970036),</t>
    <phoneticPr fontId="9" type="noConversion"/>
  </si>
  <si>
    <t>WT-3. 	Study the management aspects (LCM CM and PM) of AI/ML functionalities defined by 3GPP SA5 WG, including
WT-3.1.	MDA (Management Data Analytics) phase 3 (SA5)</t>
    <phoneticPr fontId="9" type="noConversion"/>
  </si>
  <si>
    <t>WT-6. 	Further study the trustworthiness aspects related to the AI/ML functionalities in 5GS, including
WT-6.1	Concept of trustworthiness for AI/ML in the context of OAM,</t>
    <phoneticPr fontId="9" type="noConversion"/>
  </si>
  <si>
    <t>WT-6.2	 Data (e.g., measurements, events) to support calculation of trustworthiness indicators.</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</si>
</sst>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_(* #,##0.00_);_(* \(#,##0.00\);_(* &quot;-&quot;??_);_(@_)"/>
    <numFmt numFmtId="177" formatCode="0.0"/>
    <numFmt numFmtId="178" formatCode="00000"/>
    <numFmt numFmtId="179" formatCode="0.000"/>
  </numFmts>
  <fonts count="31" x14ac:knownFonts="1">
    <font>
      <sz val="11"/>
      <color theme="1"/>
      <name val="等线"/>
      <family val="2"/>
      <scheme val="minor"/>
    </font>
    <font>
      <sz val="10"/>
      <color theme="1"/>
      <name val="等线"/>
      <family val="2"/>
      <scheme val="minor"/>
    </font>
    <font>
      <b/>
      <sz val="10"/>
      <color theme="1"/>
      <name val="等线"/>
      <family val="2"/>
      <scheme val="minor"/>
    </font>
    <font>
      <sz val="10"/>
      <name val="等线"/>
      <family val="2"/>
      <scheme val="minor"/>
    </font>
    <font>
      <b/>
      <sz val="10"/>
      <color rgb="FFFF0000"/>
      <name val="等线"/>
      <family val="2"/>
      <scheme val="minor"/>
    </font>
    <font>
      <b/>
      <sz val="10"/>
      <name val="等线"/>
      <family val="2"/>
      <scheme val="minor"/>
    </font>
    <font>
      <sz val="10"/>
      <color rgb="FFFF0000"/>
      <name val="等线"/>
      <family val="2"/>
      <scheme val="minor"/>
    </font>
    <font>
      <sz val="10"/>
      <color rgb="FF000000"/>
      <name val="等线"/>
      <family val="2"/>
      <scheme val="minor"/>
    </font>
    <font>
      <b/>
      <sz val="11"/>
      <color theme="1"/>
      <name val="等线"/>
      <family val="2"/>
      <scheme val="minor"/>
    </font>
    <font>
      <sz val="9"/>
      <name val="等线"/>
      <family val="3"/>
      <charset val="134"/>
      <scheme val="minor"/>
    </font>
    <font>
      <sz val="11"/>
      <color theme="1"/>
      <name val="等线"/>
      <family val="2"/>
      <scheme val="minor"/>
    </font>
    <font>
      <sz val="11"/>
      <name val="等线"/>
      <family val="2"/>
      <scheme val="minor"/>
    </font>
    <font>
      <b/>
      <sz val="12"/>
      <color theme="1"/>
      <name val="等线"/>
      <family val="2"/>
      <scheme val="minor"/>
    </font>
    <font>
      <b/>
      <sz val="12"/>
      <name val="等线"/>
      <family val="2"/>
      <scheme val="minor"/>
    </font>
    <font>
      <sz val="12"/>
      <color theme="1"/>
      <name val="等线"/>
      <family val="2"/>
      <scheme val="minor"/>
    </font>
    <font>
      <b/>
      <sz val="14"/>
      <color theme="1"/>
      <name val="等线"/>
      <family val="2"/>
      <scheme val="minor"/>
    </font>
    <font>
      <b/>
      <sz val="14"/>
      <name val="等线"/>
      <family val="2"/>
      <scheme val="minor"/>
    </font>
    <font>
      <sz val="10"/>
      <color theme="1"/>
      <name val="Calibri"/>
      <family val="2"/>
    </font>
    <font>
      <sz val="12"/>
      <name val="等线"/>
      <family val="3"/>
      <charset val="134"/>
      <scheme val="minor"/>
    </font>
    <font>
      <sz val="12"/>
      <color theme="1"/>
      <name val="等线"/>
      <family val="3"/>
      <charset val="134"/>
      <scheme val="minor"/>
    </font>
    <font>
      <sz val="11"/>
      <color theme="0"/>
      <name val="等线"/>
      <family val="2"/>
      <scheme val="minor"/>
    </font>
    <font>
      <sz val="11"/>
      <color rgb="FF000000"/>
      <name val="Calibri"/>
      <family val="2"/>
    </font>
    <font>
      <sz val="9"/>
      <color rgb="FFFF0000"/>
      <name val="等线"/>
      <family val="3"/>
      <charset val="134"/>
    </font>
    <font>
      <sz val="9"/>
      <name val="等线"/>
      <family val="3"/>
      <charset val="134"/>
    </font>
    <font>
      <sz val="11"/>
      <color rgb="FFFF0000"/>
      <name val="等线"/>
      <family val="2"/>
      <scheme val="minor"/>
    </font>
    <font>
      <sz val="11"/>
      <color rgb="FFFF0000"/>
      <name val="Calibri"/>
      <family val="2"/>
    </font>
    <font>
      <sz val="10"/>
      <name val="等线"/>
      <family val="3"/>
      <charset val="134"/>
      <scheme val="minor"/>
    </font>
    <font>
      <sz val="10"/>
      <color rgb="FFFF0000"/>
      <name val="等线"/>
      <family val="3"/>
      <charset val="134"/>
      <scheme val="minor"/>
    </font>
    <font>
      <sz val="10"/>
      <color theme="1"/>
      <name val="等线"/>
      <family val="3"/>
      <charset val="134"/>
      <scheme val="minor"/>
    </font>
    <font>
      <sz val="10"/>
      <color rgb="FFFF0000"/>
      <name val="等线"/>
      <family val="3"/>
      <charset val="134"/>
    </font>
    <font>
      <sz val="10"/>
      <color theme="1"/>
      <name val="等线"/>
      <family val="3"/>
      <charset val="134"/>
    </font>
  </fonts>
  <fills count="15">
    <fill>
      <patternFill patternType="none"/>
    </fill>
    <fill>
      <patternFill patternType="gray125"/>
    </fill>
    <fill>
      <patternFill patternType="solid">
        <fgColor theme="6" tint="0.39997558519241921"/>
        <bgColor indexed="64"/>
      </patternFill>
    </fill>
    <fill>
      <patternFill patternType="solid">
        <fgColor theme="7" tint="0.39997558519241921"/>
        <bgColor indexed="64"/>
      </patternFill>
    </fill>
    <fill>
      <patternFill patternType="solid">
        <fgColor theme="0"/>
        <bgColor indexed="64"/>
      </patternFill>
    </fill>
    <fill>
      <patternFill patternType="solid">
        <fgColor rgb="FFFF99FF"/>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7"/>
        <bgColor indexed="64"/>
      </patternFill>
    </fill>
    <fill>
      <patternFill patternType="solid">
        <fgColor theme="2" tint="-9.9978637043366805E-2"/>
        <bgColor indexed="64"/>
      </patternFill>
    </fill>
    <fill>
      <patternFill patternType="solid">
        <fgColor rgb="FFFFFFFF"/>
        <bgColor indexed="64"/>
      </patternFill>
    </fill>
    <fill>
      <patternFill patternType="solid">
        <fgColor theme="4"/>
        <bgColor indexed="64"/>
      </patternFill>
    </fill>
    <fill>
      <patternFill patternType="solid">
        <fgColor theme="2" tint="-0.249977111117893"/>
        <bgColor indexed="64"/>
      </patternFill>
    </fill>
    <fill>
      <patternFill patternType="solid">
        <fgColor theme="5"/>
        <bgColor indexed="64"/>
      </patternFill>
    </fill>
  </fills>
  <borders count="36">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medium">
        <color indexed="64"/>
      </bottom>
      <diagonal/>
    </border>
    <border>
      <left/>
      <right/>
      <top style="thick">
        <color rgb="FFFF0000"/>
      </top>
      <bottom style="thick">
        <color rgb="FFFF0000"/>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right style="medium">
        <color indexed="64"/>
      </right>
      <top style="thick">
        <color rgb="FFFF0000"/>
      </top>
      <bottom style="thick">
        <color rgb="FFFF0000"/>
      </bottom>
      <diagonal/>
    </border>
    <border>
      <left style="medium">
        <color indexed="64"/>
      </left>
      <right style="hair">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theme="1"/>
      </left>
      <right style="thin">
        <color theme="1"/>
      </right>
      <top style="medium">
        <color theme="1"/>
      </top>
      <bottom style="medium">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bottom style="medium">
        <color indexed="64"/>
      </bottom>
      <diagonal/>
    </border>
    <border>
      <left/>
      <right style="medium">
        <color rgb="FFFF0000"/>
      </right>
      <top style="medium">
        <color rgb="FFFF0000"/>
      </top>
      <bottom style="medium">
        <color rgb="FFFF0000"/>
      </bottom>
      <diagonal/>
    </border>
    <border>
      <left style="thin">
        <color rgb="FFFF0000"/>
      </left>
      <right/>
      <top/>
      <bottom/>
      <diagonal/>
    </border>
  </borders>
  <cellStyleXfs count="2">
    <xf numFmtId="0" fontId="0" fillId="0" borderId="0"/>
    <xf numFmtId="176" fontId="10" fillId="0" borderId="0" applyFont="0" applyFill="0" applyBorder="0" applyAlignment="0" applyProtection="0"/>
  </cellStyleXfs>
  <cellXfs count="165">
    <xf numFmtId="0" fontId="0" fillId="0" borderId="0" xfId="0"/>
    <xf numFmtId="0" fontId="0" fillId="0" borderId="0" xfId="0" applyAlignment="1">
      <alignment horizontal="center"/>
    </xf>
    <xf numFmtId="0" fontId="2" fillId="0" borderId="0" xfId="0" applyFont="1" applyAlignment="1">
      <alignment horizontal="center"/>
    </xf>
    <xf numFmtId="49" fontId="2" fillId="2" borderId="0" xfId="0" applyNumberFormat="1" applyFont="1" applyFill="1" applyAlignment="1">
      <alignment horizontal="left"/>
    </xf>
    <xf numFmtId="0" fontId="2" fillId="2" borderId="0" xfId="0" applyFont="1" applyFill="1" applyAlignment="1">
      <alignment horizontal="center"/>
    </xf>
    <xf numFmtId="49" fontId="2" fillId="0" borderId="0" xfId="0" applyNumberFormat="1" applyFont="1" applyAlignment="1">
      <alignment horizontal="center"/>
    </xf>
    <xf numFmtId="0" fontId="2" fillId="0" borderId="0" xfId="0" applyFont="1"/>
    <xf numFmtId="49" fontId="2" fillId="3" borderId="0" xfId="0" applyNumberFormat="1" applyFont="1" applyFill="1" applyAlignment="1">
      <alignment horizontal="left"/>
    </xf>
    <xf numFmtId="0" fontId="2" fillId="3" borderId="0" xfId="0" applyFont="1" applyFill="1"/>
    <xf numFmtId="49" fontId="2" fillId="5" borderId="0" xfId="0" applyNumberFormat="1" applyFont="1" applyFill="1" applyAlignment="1">
      <alignment horizontal="left"/>
    </xf>
    <xf numFmtId="0" fontId="2" fillId="5" borderId="0" xfId="0" applyFont="1" applyFill="1"/>
    <xf numFmtId="0" fontId="2" fillId="0" borderId="0" xfId="0" applyFont="1" applyBorder="1" applyAlignment="1">
      <alignment horizontal="center"/>
    </xf>
    <xf numFmtId="0" fontId="0" fillId="0" borderId="0" xfId="0"/>
    <xf numFmtId="0" fontId="1" fillId="0" borderId="0" xfId="0" applyFont="1" applyAlignment="1">
      <alignment horizontal="center"/>
    </xf>
    <xf numFmtId="49" fontId="5" fillId="8" borderId="4" xfId="0" applyNumberFormat="1" applyFont="1" applyFill="1" applyBorder="1" applyAlignment="1">
      <alignment horizontal="left"/>
    </xf>
    <xf numFmtId="0" fontId="8" fillId="7" borderId="6" xfId="0" applyFont="1" applyFill="1" applyBorder="1"/>
    <xf numFmtId="0" fontId="8" fillId="7" borderId="7" xfId="0" applyFont="1" applyFill="1" applyBorder="1"/>
    <xf numFmtId="0" fontId="8" fillId="7" borderId="8" xfId="0" applyFont="1" applyFill="1" applyBorder="1"/>
    <xf numFmtId="0" fontId="8" fillId="7" borderId="9" xfId="0" applyFont="1" applyFill="1" applyBorder="1"/>
    <xf numFmtId="0" fontId="8" fillId="7" borderId="3" xfId="0" applyFont="1" applyFill="1" applyBorder="1"/>
    <xf numFmtId="0" fontId="8" fillId="7" borderId="10" xfId="0" applyFont="1" applyFill="1" applyBorder="1"/>
    <xf numFmtId="177" fontId="2" fillId="0" borderId="11" xfId="0" applyNumberFormat="1" applyFont="1" applyBorder="1" applyAlignment="1">
      <alignment horizontal="center" vertical="center"/>
    </xf>
    <xf numFmtId="177" fontId="4" fillId="0" borderId="11" xfId="0" applyNumberFormat="1" applyFont="1" applyBorder="1" applyAlignment="1">
      <alignment horizontal="center" vertical="center"/>
    </xf>
    <xf numFmtId="177" fontId="2" fillId="0" borderId="5" xfId="0" applyNumberFormat="1" applyFont="1" applyBorder="1" applyAlignment="1">
      <alignment horizontal="center" vertical="center"/>
    </xf>
    <xf numFmtId="177" fontId="1" fillId="0" borderId="0" xfId="0" applyNumberFormat="1" applyFont="1"/>
    <xf numFmtId="177" fontId="1" fillId="0" borderId="0" xfId="0" applyNumberFormat="1" applyFont="1" applyAlignment="1">
      <alignment horizontal="center"/>
    </xf>
    <xf numFmtId="49" fontId="2" fillId="0" borderId="12" xfId="0" applyNumberFormat="1" applyFont="1" applyBorder="1" applyAlignment="1">
      <alignment horizontal="center"/>
    </xf>
    <xf numFmtId="0" fontId="2" fillId="0" borderId="12" xfId="0" applyFont="1" applyBorder="1" applyAlignment="1">
      <alignment horizontal="center"/>
    </xf>
    <xf numFmtId="177" fontId="5" fillId="4" borderId="11" xfId="0" applyNumberFormat="1" applyFont="1" applyFill="1" applyBorder="1" applyAlignment="1">
      <alignment horizontal="center" vertical="center"/>
    </xf>
    <xf numFmtId="177" fontId="5" fillId="4" borderId="5" xfId="0" applyNumberFormat="1" applyFont="1" applyFill="1" applyBorder="1" applyAlignment="1">
      <alignment horizontal="center" vertical="center"/>
    </xf>
    <xf numFmtId="49" fontId="2" fillId="6" borderId="1" xfId="0" applyNumberFormat="1" applyFont="1" applyFill="1" applyBorder="1" applyAlignment="1">
      <alignment horizontal="center" vertical="center"/>
    </xf>
    <xf numFmtId="0" fontId="2" fillId="6" borderId="2" xfId="0" applyFont="1" applyFill="1" applyBorder="1" applyAlignment="1">
      <alignment horizontal="center" vertical="center"/>
    </xf>
    <xf numFmtId="49" fontId="2" fillId="6" borderId="2" xfId="0" applyNumberFormat="1" applyFont="1" applyFill="1" applyBorder="1" applyAlignment="1">
      <alignment horizontal="center" vertical="center"/>
    </xf>
    <xf numFmtId="0" fontId="5" fillId="8" borderId="4" xfId="0" applyFont="1" applyFill="1" applyBorder="1" applyAlignment="1">
      <alignment horizontal="center"/>
    </xf>
    <xf numFmtId="177" fontId="4" fillId="8" borderId="4" xfId="0" applyNumberFormat="1" applyFont="1" applyFill="1" applyBorder="1" applyAlignment="1">
      <alignment horizontal="center" vertical="center"/>
    </xf>
    <xf numFmtId="177" fontId="4" fillId="8" borderId="13" xfId="0" applyNumberFormat="1" applyFont="1" applyFill="1" applyBorder="1" applyAlignment="1">
      <alignment horizontal="center" vertical="center"/>
    </xf>
    <xf numFmtId="0" fontId="2" fillId="0" borderId="11" xfId="0" applyFont="1" applyBorder="1" applyAlignment="1">
      <alignment horizontal="center" vertical="center"/>
    </xf>
    <xf numFmtId="177" fontId="2" fillId="4" borderId="11" xfId="0" applyNumberFormat="1" applyFont="1" applyFill="1" applyBorder="1" applyAlignment="1">
      <alignment horizontal="center" vertical="center"/>
    </xf>
    <xf numFmtId="0" fontId="0" fillId="4" borderId="14" xfId="0" applyFill="1" applyBorder="1"/>
    <xf numFmtId="49" fontId="2" fillId="9" borderId="1" xfId="0" applyNumberFormat="1" applyFont="1" applyFill="1" applyBorder="1" applyAlignment="1">
      <alignment horizontal="center" vertical="center"/>
    </xf>
    <xf numFmtId="0" fontId="2" fillId="9" borderId="2" xfId="0" applyFont="1" applyFill="1" applyBorder="1" applyAlignment="1">
      <alignment horizontal="center" vertical="center"/>
    </xf>
    <xf numFmtId="49" fontId="2" fillId="9" borderId="2" xfId="0" applyNumberFormat="1" applyFont="1" applyFill="1" applyBorder="1" applyAlignment="1">
      <alignment horizontal="center" vertical="center"/>
    </xf>
    <xf numFmtId="0" fontId="8" fillId="0" borderId="0" xfId="0" applyFont="1" applyAlignment="1">
      <alignment horizontal="center" vertical="center"/>
    </xf>
    <xf numFmtId="0" fontId="11" fillId="0" borderId="0" xfId="0" applyFont="1"/>
    <xf numFmtId="0" fontId="0" fillId="0" borderId="0" xfId="0" applyFill="1"/>
    <xf numFmtId="0" fontId="0" fillId="0" borderId="0" xfId="0" applyAlignment="1">
      <alignment horizontal="center" vertical="center"/>
    </xf>
    <xf numFmtId="0" fontId="0" fillId="0" borderId="0" xfId="0" applyAlignment="1">
      <alignment vertical="center"/>
    </xf>
    <xf numFmtId="0" fontId="2" fillId="0" borderId="0" xfId="0" applyFont="1" applyAlignment="1">
      <alignment horizontal="center" vertical="top" wrapText="1"/>
    </xf>
    <xf numFmtId="0" fontId="2" fillId="0" borderId="0" xfId="0" applyFont="1" applyAlignment="1">
      <alignment horizontal="left" vertical="center" wrapText="1"/>
    </xf>
    <xf numFmtId="0" fontId="2" fillId="0" borderId="0" xfId="0" applyFont="1" applyAlignment="1">
      <alignment horizontal="right" vertical="center" wrapText="1"/>
    </xf>
    <xf numFmtId="0" fontId="1" fillId="0" borderId="15" xfId="0" applyFont="1" applyBorder="1" applyAlignment="1">
      <alignment vertical="top" wrapText="1"/>
    </xf>
    <xf numFmtId="0" fontId="1" fillId="0" borderId="17" xfId="0" applyFont="1" applyBorder="1" applyAlignment="1">
      <alignment horizontal="center" vertical="center" wrapText="1"/>
    </xf>
    <xf numFmtId="0" fontId="1" fillId="0" borderId="18" xfId="0" applyFont="1" applyBorder="1" applyAlignment="1">
      <alignment vertical="center" wrapText="1"/>
    </xf>
    <xf numFmtId="0" fontId="1" fillId="0" borderId="15" xfId="0" applyFont="1" applyBorder="1" applyAlignment="1">
      <alignment horizontal="center" vertical="top" wrapText="1"/>
    </xf>
    <xf numFmtId="0" fontId="0" fillId="0" borderId="18" xfId="0" applyBorder="1"/>
    <xf numFmtId="0" fontId="1" fillId="0" borderId="18" xfId="0" applyFont="1" applyBorder="1" applyAlignment="1">
      <alignment horizontal="center" vertical="center" wrapText="1"/>
    </xf>
    <xf numFmtId="0" fontId="14" fillId="0" borderId="0" xfId="0" applyFont="1"/>
    <xf numFmtId="0" fontId="3" fillId="0" borderId="18" xfId="0" applyFont="1" applyBorder="1" applyAlignment="1">
      <alignment horizontal="center" vertical="top"/>
    </xf>
    <xf numFmtId="0" fontId="12" fillId="0" borderId="0" xfId="0" applyFont="1"/>
    <xf numFmtId="0" fontId="0" fillId="0" borderId="0" xfId="0" applyFont="1"/>
    <xf numFmtId="0" fontId="0" fillId="0" borderId="18" xfId="0" applyFont="1" applyBorder="1"/>
    <xf numFmtId="0" fontId="7" fillId="0" borderId="18" xfId="0" applyFont="1" applyBorder="1" applyAlignment="1">
      <alignment horizontal="center" vertical="center" wrapText="1"/>
    </xf>
    <xf numFmtId="0" fontId="7" fillId="0" borderId="18" xfId="0" applyFont="1" applyBorder="1" applyAlignment="1">
      <alignment vertical="center" wrapText="1"/>
    </xf>
    <xf numFmtId="0" fontId="1" fillId="0" borderId="24" xfId="0" applyFont="1" applyBorder="1" applyAlignment="1">
      <alignment horizontal="center" vertical="center" wrapText="1"/>
    </xf>
    <xf numFmtId="0" fontId="1" fillId="0" borderId="24" xfId="0" applyFont="1" applyBorder="1" applyAlignment="1">
      <alignment vertical="center" wrapText="1"/>
    </xf>
    <xf numFmtId="0" fontId="1" fillId="0" borderId="22" xfId="0" applyFont="1" applyBorder="1" applyAlignment="1">
      <alignment horizontal="center" vertical="top" wrapText="1"/>
    </xf>
    <xf numFmtId="0" fontId="13" fillId="12" borderId="20" xfId="0" applyFont="1" applyFill="1" applyBorder="1" applyAlignment="1">
      <alignment horizontal="center" vertical="center" wrapText="1"/>
    </xf>
    <xf numFmtId="0" fontId="12" fillId="12" borderId="20" xfId="0" applyFont="1" applyFill="1" applyBorder="1" applyAlignment="1">
      <alignment horizontal="center" vertical="center" wrapText="1"/>
    </xf>
    <xf numFmtId="0" fontId="12" fillId="12" borderId="20" xfId="0" applyFont="1" applyFill="1" applyBorder="1" applyAlignment="1">
      <alignment vertical="center" wrapText="1"/>
    </xf>
    <xf numFmtId="0" fontId="12" fillId="12" borderId="21" xfId="0" applyFont="1" applyFill="1" applyBorder="1" applyAlignment="1">
      <alignment horizontal="center" vertical="center" wrapText="1"/>
    </xf>
    <xf numFmtId="0" fontId="1" fillId="0" borderId="17" xfId="0" applyFont="1" applyBorder="1" applyAlignment="1">
      <alignment vertical="center" wrapText="1"/>
    </xf>
    <xf numFmtId="0" fontId="1" fillId="0" borderId="25" xfId="0" applyFont="1" applyBorder="1" applyAlignment="1">
      <alignment horizontal="center" vertical="top" wrapText="1"/>
    </xf>
    <xf numFmtId="178" fontId="1" fillId="0" borderId="15" xfId="1" applyNumberFormat="1" applyFont="1" applyBorder="1" applyAlignment="1">
      <alignment horizontal="center" vertical="top" wrapText="1"/>
    </xf>
    <xf numFmtId="0" fontId="15" fillId="10" borderId="20" xfId="0" applyFont="1" applyFill="1" applyBorder="1" applyAlignment="1">
      <alignment horizontal="center" vertical="center" wrapText="1"/>
    </xf>
    <xf numFmtId="0" fontId="15" fillId="10" borderId="21" xfId="0" applyFont="1" applyFill="1" applyBorder="1" applyAlignment="1">
      <alignment horizontal="center" vertical="center" wrapText="1"/>
    </xf>
    <xf numFmtId="0" fontId="1" fillId="0" borderId="26" xfId="0" applyFont="1" applyBorder="1" applyAlignment="1">
      <alignment horizontal="center" vertical="center" wrapText="1"/>
    </xf>
    <xf numFmtId="0" fontId="1" fillId="0" borderId="24" xfId="0" applyFont="1" applyFill="1" applyBorder="1" applyAlignment="1">
      <alignment horizontal="center" vertical="center" wrapText="1"/>
    </xf>
    <xf numFmtId="0" fontId="3" fillId="0" borderId="24" xfId="0" applyFont="1" applyBorder="1" applyAlignment="1">
      <alignment horizontal="center" vertical="center"/>
    </xf>
    <xf numFmtId="0" fontId="3" fillId="0" borderId="18" xfId="0" applyFont="1" applyBorder="1" applyAlignment="1">
      <alignment horizontal="center" vertical="center"/>
    </xf>
    <xf numFmtId="0" fontId="1" fillId="0" borderId="18"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18" xfId="0" applyFont="1" applyBorder="1"/>
    <xf numFmtId="0" fontId="1" fillId="0" borderId="18" xfId="0" applyFont="1" applyBorder="1" applyAlignment="1">
      <alignment vertical="top" wrapText="1"/>
    </xf>
    <xf numFmtId="0" fontId="3" fillId="0" borderId="18" xfId="0" applyFont="1" applyFill="1" applyBorder="1" applyAlignment="1">
      <alignment horizontal="center" vertical="center" wrapText="1"/>
    </xf>
    <xf numFmtId="0" fontId="1" fillId="0" borderId="28" xfId="0" applyFont="1" applyBorder="1" applyAlignment="1">
      <alignment vertical="top" wrapText="1"/>
    </xf>
    <xf numFmtId="0" fontId="0" fillId="0" borderId="22" xfId="0" applyBorder="1"/>
    <xf numFmtId="0" fontId="0" fillId="0" borderId="15" xfId="0" applyBorder="1"/>
    <xf numFmtId="0" fontId="3" fillId="0" borderId="18" xfId="0" applyFont="1" applyBorder="1" applyAlignment="1">
      <alignment horizontal="center" vertical="center" wrapText="1"/>
    </xf>
    <xf numFmtId="0" fontId="3" fillId="11" borderId="18" xfId="0" applyFont="1" applyFill="1" applyBorder="1" applyAlignment="1">
      <alignment horizontal="center" vertical="center" wrapText="1"/>
    </xf>
    <xf numFmtId="0" fontId="1" fillId="0" borderId="29" xfId="0" applyFont="1" applyBorder="1" applyAlignment="1">
      <alignment vertical="top" wrapText="1"/>
    </xf>
    <xf numFmtId="0" fontId="3" fillId="0" borderId="24" xfId="0" applyFont="1" applyFill="1" applyBorder="1" applyAlignment="1">
      <alignment horizontal="center" vertical="center" wrapText="1"/>
    </xf>
    <xf numFmtId="0" fontId="7" fillId="0" borderId="18" xfId="0" applyFont="1" applyBorder="1" applyAlignment="1">
      <alignment horizontal="left" vertical="center" wrapText="1"/>
    </xf>
    <xf numFmtId="0" fontId="3" fillId="11" borderId="18" xfId="0" applyFont="1" applyFill="1" applyBorder="1" applyAlignment="1">
      <alignment horizontal="center" vertical="center"/>
    </xf>
    <xf numFmtId="0" fontId="3" fillId="0" borderId="23" xfId="0" applyFont="1" applyBorder="1" applyAlignment="1">
      <alignment horizontal="center" vertical="center"/>
    </xf>
    <xf numFmtId="0" fontId="3" fillId="0" borderId="19" xfId="0" applyFont="1" applyBorder="1" applyAlignment="1">
      <alignment horizontal="center" vertical="center"/>
    </xf>
    <xf numFmtId="0" fontId="1" fillId="0" borderId="18" xfId="0" applyFont="1" applyBorder="1" applyAlignment="1">
      <alignment horizontal="center" vertical="top" wrapText="1"/>
    </xf>
    <xf numFmtId="0" fontId="0" fillId="0" borderId="27" xfId="0" applyBorder="1"/>
    <xf numFmtId="0" fontId="14" fillId="12" borderId="30" xfId="0" applyFont="1" applyFill="1" applyBorder="1" applyAlignment="1">
      <alignment vertical="center" wrapText="1"/>
    </xf>
    <xf numFmtId="0" fontId="15" fillId="10" borderId="31" xfId="0" applyFont="1" applyFill="1" applyBorder="1" applyAlignment="1">
      <alignment horizontal="center" vertical="center" wrapText="1"/>
    </xf>
    <xf numFmtId="0" fontId="14" fillId="12" borderId="20" xfId="0" applyFont="1" applyFill="1" applyBorder="1" applyAlignment="1">
      <alignment vertical="center" wrapText="1"/>
    </xf>
    <xf numFmtId="2" fontId="13" fillId="0" borderId="32" xfId="0" applyNumberFormat="1" applyFont="1" applyBorder="1" applyAlignment="1">
      <alignment horizontal="center" vertical="center" wrapText="1"/>
    </xf>
    <xf numFmtId="0" fontId="1" fillId="0" borderId="33" xfId="0" applyFont="1" applyBorder="1" applyAlignment="1">
      <alignment horizontal="center" vertical="center" wrapText="1"/>
    </xf>
    <xf numFmtId="0" fontId="6" fillId="0" borderId="18" xfId="0" applyFont="1" applyBorder="1" applyAlignment="1">
      <alignment horizontal="center" vertical="center"/>
    </xf>
    <xf numFmtId="0" fontId="17" fillId="0" borderId="18" xfId="0" applyFont="1" applyBorder="1" applyAlignment="1">
      <alignment vertical="center" wrapText="1"/>
    </xf>
    <xf numFmtId="0" fontId="17" fillId="0" borderId="24" xfId="0" applyFont="1" applyBorder="1" applyAlignment="1">
      <alignment vertical="center" wrapText="1"/>
    </xf>
    <xf numFmtId="0" fontId="1" fillId="0" borderId="23"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0" borderId="25" xfId="0" applyFont="1" applyFill="1" applyBorder="1" applyAlignment="1">
      <alignment horizontal="center" vertical="center" wrapText="1"/>
    </xf>
    <xf numFmtId="0" fontId="18" fillId="12" borderId="20" xfId="0" applyFont="1" applyFill="1" applyBorder="1" applyAlignment="1">
      <alignment horizontal="left" vertical="center" wrapText="1"/>
    </xf>
    <xf numFmtId="0" fontId="12" fillId="12" borderId="33" xfId="0" applyFont="1" applyFill="1" applyBorder="1" applyAlignment="1">
      <alignment horizontal="center" vertical="center" wrapText="1"/>
    </xf>
    <xf numFmtId="0" fontId="19" fillId="12" borderId="20" xfId="0" applyFont="1" applyFill="1" applyBorder="1" applyAlignment="1">
      <alignment horizontal="left" vertical="center" wrapText="1"/>
    </xf>
    <xf numFmtId="0" fontId="12" fillId="12" borderId="18" xfId="0" applyFont="1" applyFill="1" applyBorder="1" applyAlignment="1">
      <alignment horizontal="center" vertical="center" wrapText="1"/>
    </xf>
    <xf numFmtId="0" fontId="12" fillId="12" borderId="18" xfId="0" applyFont="1" applyFill="1" applyBorder="1" applyAlignment="1">
      <alignment vertical="center" wrapText="1"/>
    </xf>
    <xf numFmtId="0" fontId="13" fillId="12" borderId="18" xfId="0" applyFont="1" applyFill="1" applyBorder="1" applyAlignment="1">
      <alignment horizontal="center" vertical="center" wrapText="1"/>
    </xf>
    <xf numFmtId="0" fontId="18" fillId="12" borderId="18" xfId="0" applyFont="1" applyFill="1" applyBorder="1" applyAlignment="1">
      <alignment horizontal="left" vertical="center" wrapText="1"/>
    </xf>
    <xf numFmtId="0" fontId="15" fillId="10" borderId="18" xfId="0" applyFont="1" applyFill="1" applyBorder="1" applyAlignment="1">
      <alignment horizontal="center" vertical="center" wrapText="1"/>
    </xf>
    <xf numFmtId="49" fontId="1" fillId="0" borderId="18" xfId="0" applyNumberFormat="1" applyFont="1" applyBorder="1" applyAlignment="1">
      <alignment horizontal="center" vertical="center" wrapText="1"/>
    </xf>
    <xf numFmtId="178" fontId="1" fillId="0" borderId="18" xfId="1" applyNumberFormat="1" applyFont="1" applyBorder="1" applyAlignment="1">
      <alignment horizontal="center" vertical="top" wrapText="1"/>
    </xf>
    <xf numFmtId="0" fontId="4" fillId="0" borderId="18" xfId="0" applyFont="1" applyBorder="1" applyAlignment="1">
      <alignment horizontal="center" vertical="top" wrapText="1"/>
    </xf>
    <xf numFmtId="0" fontId="2" fillId="0" borderId="18" xfId="0" applyFont="1" applyBorder="1" applyAlignment="1">
      <alignment horizontal="center" vertical="center" wrapText="1"/>
    </xf>
    <xf numFmtId="0" fontId="15" fillId="13" borderId="18" xfId="0" applyFont="1" applyFill="1" applyBorder="1" applyAlignment="1">
      <alignment horizontal="center" vertical="center" wrapText="1"/>
    </xf>
    <xf numFmtId="0" fontId="16" fillId="13" borderId="18" xfId="0" applyFont="1" applyFill="1" applyBorder="1" applyAlignment="1">
      <alignment horizontal="center" vertical="center" wrapText="1"/>
    </xf>
    <xf numFmtId="17" fontId="16" fillId="9" borderId="18" xfId="0" applyNumberFormat="1" applyFont="1" applyFill="1" applyBorder="1" applyAlignment="1">
      <alignment horizontal="center" vertical="center" wrapText="1"/>
    </xf>
    <xf numFmtId="0" fontId="16" fillId="9" borderId="18" xfId="0" applyFont="1" applyFill="1" applyBorder="1" applyAlignment="1">
      <alignment horizontal="center" vertical="center" wrapText="1"/>
    </xf>
    <xf numFmtId="2" fontId="12" fillId="0" borderId="34" xfId="0"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0" fontId="20" fillId="0" borderId="0" xfId="0" applyFont="1"/>
    <xf numFmtId="0" fontId="19" fillId="12" borderId="26" xfId="0" applyFont="1" applyFill="1" applyBorder="1" applyAlignment="1">
      <alignment horizontal="left" vertical="center" wrapText="1"/>
    </xf>
    <xf numFmtId="0" fontId="7" fillId="0" borderId="17" xfId="0" applyFont="1" applyBorder="1" applyAlignment="1">
      <alignment vertical="center" wrapText="1"/>
    </xf>
    <xf numFmtId="0" fontId="0" fillId="0" borderId="25" xfId="0" applyBorder="1"/>
    <xf numFmtId="0" fontId="7" fillId="0" borderId="17" xfId="0" applyFont="1" applyBorder="1" applyAlignment="1">
      <alignment horizontal="center" vertical="center" wrapText="1"/>
    </xf>
    <xf numFmtId="0" fontId="1" fillId="0" borderId="30" xfId="0" applyFont="1" applyBorder="1" applyAlignment="1">
      <alignment vertical="top" wrapText="1"/>
    </xf>
    <xf numFmtId="0" fontId="0" fillId="0" borderId="24" xfId="0" applyFont="1" applyBorder="1"/>
    <xf numFmtId="0" fontId="1" fillId="0" borderId="22" xfId="0" applyFont="1" applyBorder="1" applyAlignment="1">
      <alignment vertical="top" wrapText="1"/>
    </xf>
    <xf numFmtId="179" fontId="12" fillId="12" borderId="20" xfId="0" applyNumberFormat="1" applyFont="1" applyFill="1" applyBorder="1" applyAlignment="1">
      <alignment horizontal="center" vertical="center" wrapText="1"/>
    </xf>
    <xf numFmtId="0" fontId="8" fillId="7" borderId="0" xfId="0" applyFont="1" applyFill="1" applyBorder="1"/>
    <xf numFmtId="0" fontId="3" fillId="0" borderId="16" xfId="0" applyFont="1" applyBorder="1" applyAlignment="1">
      <alignment horizontal="center" vertical="center"/>
    </xf>
    <xf numFmtId="2" fontId="13" fillId="0" borderId="0" xfId="0" applyNumberFormat="1" applyFont="1" applyBorder="1" applyAlignment="1">
      <alignment horizontal="center" vertical="center" wrapText="1"/>
    </xf>
    <xf numFmtId="0" fontId="6" fillId="0" borderId="18" xfId="0" applyFont="1" applyFill="1" applyBorder="1" applyAlignment="1">
      <alignment horizontal="center" vertical="center" wrapText="1"/>
    </xf>
    <xf numFmtId="0" fontId="24" fillId="0" borderId="18" xfId="0" applyFont="1" applyFill="1" applyBorder="1" applyAlignment="1">
      <alignment horizontal="center"/>
    </xf>
    <xf numFmtId="0" fontId="1" fillId="0" borderId="26" xfId="0" applyFont="1" applyBorder="1" applyAlignment="1">
      <alignment vertical="center" wrapText="1"/>
    </xf>
    <xf numFmtId="0" fontId="1" fillId="0" borderId="15" xfId="0" applyFont="1" applyFill="1" applyBorder="1" applyAlignment="1">
      <alignment horizontal="center" vertical="center" wrapText="1"/>
    </xf>
    <xf numFmtId="0" fontId="12" fillId="12" borderId="24" xfId="0" applyFont="1" applyFill="1" applyBorder="1" applyAlignment="1">
      <alignment horizontal="center" vertical="center" wrapText="1"/>
    </xf>
    <xf numFmtId="0" fontId="22" fillId="0" borderId="18" xfId="0" applyFont="1" applyBorder="1" applyAlignment="1">
      <alignment horizontal="center" vertical="center" wrapText="1"/>
    </xf>
    <xf numFmtId="0" fontId="23" fillId="0" borderId="18" xfId="0" applyFont="1" applyBorder="1" applyAlignment="1">
      <alignment horizontal="center" vertical="center" wrapText="1"/>
    </xf>
    <xf numFmtId="0" fontId="13" fillId="12" borderId="24" xfId="0" applyFont="1" applyFill="1" applyBorder="1" applyAlignment="1">
      <alignment horizontal="center" vertical="center" wrapText="1"/>
    </xf>
    <xf numFmtId="0" fontId="21" fillId="0" borderId="18" xfId="0" applyFont="1" applyBorder="1" applyAlignment="1">
      <alignment horizontal="center" vertical="center" wrapText="1"/>
    </xf>
    <xf numFmtId="0" fontId="21" fillId="0" borderId="18" xfId="0" applyFont="1" applyBorder="1" applyAlignment="1">
      <alignment horizontal="center" vertical="center"/>
    </xf>
    <xf numFmtId="0" fontId="25" fillId="0" borderId="18" xfId="0" applyFont="1" applyBorder="1" applyAlignment="1">
      <alignment horizontal="center" vertical="center"/>
    </xf>
    <xf numFmtId="0" fontId="16" fillId="14" borderId="18" xfId="0" applyFont="1" applyFill="1" applyBorder="1" applyAlignment="1">
      <alignment horizontal="center" vertical="center" wrapText="1"/>
    </xf>
    <xf numFmtId="0" fontId="0" fillId="0" borderId="18" xfId="0" applyBorder="1" applyAlignment="1">
      <alignment vertical="center"/>
    </xf>
    <xf numFmtId="0" fontId="26" fillId="0" borderId="18" xfId="0" applyFont="1" applyFill="1" applyBorder="1" applyAlignment="1">
      <alignment horizontal="center" vertical="center" wrapText="1"/>
    </xf>
    <xf numFmtId="0" fontId="27" fillId="0" borderId="18"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29" fillId="0" borderId="10" xfId="0" applyFont="1" applyBorder="1" applyAlignment="1">
      <alignment horizontal="center" vertical="center" wrapText="1"/>
    </xf>
    <xf numFmtId="0" fontId="30" fillId="0" borderId="10" xfId="0" applyFont="1" applyBorder="1" applyAlignment="1">
      <alignment horizontal="center" vertical="center" wrapText="1"/>
    </xf>
    <xf numFmtId="0" fontId="12" fillId="0" borderId="0" xfId="0" applyFont="1" applyFill="1" applyBorder="1" applyAlignment="1">
      <alignment horizontal="center" vertical="center" wrapText="1"/>
    </xf>
    <xf numFmtId="49" fontId="2" fillId="6" borderId="11" xfId="0" applyNumberFormat="1" applyFont="1" applyFill="1" applyBorder="1" applyAlignment="1">
      <alignment horizontal="center" vertical="center"/>
    </xf>
    <xf numFmtId="0" fontId="2" fillId="9" borderId="35" xfId="0" applyFont="1" applyFill="1" applyBorder="1" applyAlignment="1">
      <alignment horizontal="center" vertical="center" wrapText="1"/>
    </xf>
    <xf numFmtId="0" fontId="0" fillId="0" borderId="0" xfId="0" applyAlignment="1">
      <alignment vertical="center" wrapText="1"/>
    </xf>
  </cellXfs>
  <cellStyles count="2">
    <cellStyle name="Comma" xfId="1" builtinId="3"/>
    <cellStyle name="Normal" xfId="0" builtinId="0"/>
  </cellStyles>
  <dxfs count="0"/>
  <tableStyles count="0" defaultTableStyle="TableStyleMedium2" defaultPivotStyle="PivotStyleLight16"/>
  <colors>
    <mruColors>
      <color rgb="FFC39BE1"/>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12" Type="http://schemas.microsoft.com/office/2017/10/relationships/person" Target="persons/person.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Puneet Jain" id="{1B993E2A-52DB-4561-904F-83CB7ED6FAFF}" userId="Puneet Jain" providerId="None"/>
  <person displayName="05-23-2140_Puneet Jain" id="{E3C5D1B7-8523-4184-9B9F-3508E98C8E73}" userId="05-23-2140_Puneet Jain"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979D0-9D49-4042-A3DA-0938BBCDD862}">
  <dimension ref="A1:AD131"/>
  <sheetViews>
    <sheetView tabSelected="1" zoomScale="70" zoomScaleNormal="70" workbookViewId="0">
      <pane ySplit="17" topLeftCell="A97" activePane="bottomLeft" state="frozen"/>
      <selection pane="bottomLeft" activeCell="F127" sqref="F97:F127"/>
    </sheetView>
  </sheetViews>
  <sheetFormatPr defaultColWidth="8.88671875" defaultRowHeight="13.8" outlineLevelRow="1" x14ac:dyDescent="0.25"/>
  <cols>
    <col min="1" max="1" width="8.88671875" style="12"/>
    <col min="2" max="2" width="10.44140625" style="12" customWidth="1"/>
    <col min="3" max="3" width="20.44140625" style="12" customWidth="1"/>
    <col min="4" max="4" width="70.44140625" style="46" customWidth="1"/>
    <col min="5" max="5" width="14.6640625" style="42" customWidth="1"/>
    <col min="6" max="6" width="14.44140625" style="12" customWidth="1"/>
    <col min="7" max="7" width="14.77734375" style="43" customWidth="1"/>
    <col min="8" max="8" width="14.44140625" style="12" customWidth="1"/>
    <col min="9" max="9" width="14.77734375" style="43" customWidth="1"/>
    <col min="10" max="20" width="17.44140625" style="44" customWidth="1"/>
    <col min="21" max="21" width="14.6640625" style="45" customWidth="1"/>
    <col min="22" max="22" width="14.44140625" style="44" customWidth="1"/>
    <col min="23" max="23" width="17.44140625" style="44" customWidth="1"/>
    <col min="24" max="24" width="13.33203125" style="12" customWidth="1"/>
    <col min="25" max="25" width="17.44140625" style="44" customWidth="1"/>
    <col min="26" max="26" width="16.44140625" style="46" customWidth="1"/>
    <col min="27" max="27" width="14.6640625" style="46" customWidth="1"/>
    <col min="28" max="28" width="12.33203125" style="12" customWidth="1"/>
    <col min="29" max="29" width="36.44140625" style="12" customWidth="1"/>
    <col min="30" max="16384" width="8.88671875" style="12"/>
  </cols>
  <sheetData>
    <row r="1" spans="3:21" x14ac:dyDescent="0.25">
      <c r="C1" s="15" t="s">
        <v>31</v>
      </c>
      <c r="D1" s="16"/>
      <c r="E1" s="16"/>
      <c r="F1" s="16"/>
      <c r="G1" s="17"/>
      <c r="H1" s="16"/>
      <c r="I1" s="140"/>
      <c r="K1" s="12"/>
      <c r="L1" s="12"/>
      <c r="M1" s="12"/>
      <c r="N1" s="12"/>
      <c r="O1" s="12"/>
      <c r="P1" s="12"/>
      <c r="Q1" s="12"/>
      <c r="R1" s="12"/>
      <c r="S1" s="12"/>
      <c r="T1" s="12"/>
      <c r="U1" s="12"/>
    </row>
    <row r="2" spans="3:21" ht="14.4" thickBot="1" x14ac:dyDescent="0.3">
      <c r="C2" s="18" t="s">
        <v>32</v>
      </c>
      <c r="D2" s="19"/>
      <c r="E2" s="19"/>
      <c r="F2" s="19"/>
      <c r="G2" s="20"/>
      <c r="H2" s="19"/>
      <c r="I2" s="140"/>
      <c r="K2" s="12"/>
      <c r="L2" s="12"/>
      <c r="M2" s="12"/>
      <c r="N2" s="12"/>
      <c r="O2" s="12"/>
      <c r="P2" s="12"/>
      <c r="Q2" s="12"/>
      <c r="R2" s="12"/>
      <c r="S2" s="12"/>
      <c r="T2" s="12"/>
      <c r="U2" s="12"/>
    </row>
    <row r="3" spans="3:21" x14ac:dyDescent="0.25">
      <c r="E3" s="12"/>
      <c r="G3" s="12"/>
      <c r="I3" s="12"/>
      <c r="J3" s="12"/>
      <c r="K3" s="12"/>
      <c r="L3" s="12"/>
      <c r="M3" s="12"/>
      <c r="N3" s="12"/>
      <c r="O3" s="12"/>
      <c r="P3" s="12"/>
      <c r="Q3" s="12"/>
      <c r="R3" s="12"/>
      <c r="S3" s="12"/>
      <c r="T3" s="12"/>
      <c r="U3" s="12"/>
    </row>
    <row r="4" spans="3:21" ht="14.4" thickBot="1" x14ac:dyDescent="0.3">
      <c r="C4" s="1"/>
      <c r="E4" s="1"/>
      <c r="F4" s="13"/>
      <c r="G4" s="13"/>
      <c r="H4" s="13"/>
      <c r="I4" s="13"/>
      <c r="J4" s="13"/>
      <c r="K4" s="12"/>
      <c r="L4" s="12"/>
      <c r="M4" s="12"/>
      <c r="N4" s="1"/>
      <c r="O4" s="1"/>
      <c r="P4" s="1"/>
      <c r="Q4" s="1"/>
      <c r="R4" s="1"/>
      <c r="S4" s="1"/>
      <c r="T4" s="1"/>
      <c r="U4" s="12"/>
    </row>
    <row r="5" spans="3:21" ht="14.4" thickBot="1" x14ac:dyDescent="0.3">
      <c r="C5" s="2"/>
      <c r="D5" s="2"/>
      <c r="E5" s="2"/>
      <c r="F5" s="2"/>
      <c r="G5" s="2"/>
      <c r="H5" s="2"/>
      <c r="I5" s="2"/>
      <c r="J5" s="39" t="s">
        <v>268</v>
      </c>
      <c r="K5" s="39" t="s">
        <v>13</v>
      </c>
      <c r="L5" s="39" t="s">
        <v>270</v>
      </c>
      <c r="M5" s="39" t="s">
        <v>14</v>
      </c>
      <c r="N5" s="30" t="s">
        <v>15</v>
      </c>
      <c r="O5" s="30" t="s">
        <v>16</v>
      </c>
      <c r="P5" s="30" t="s">
        <v>33</v>
      </c>
      <c r="Q5" s="30" t="s">
        <v>34</v>
      </c>
      <c r="R5" s="30" t="s">
        <v>35</v>
      </c>
      <c r="S5" s="30" t="s">
        <v>36</v>
      </c>
      <c r="T5" s="162" t="s">
        <v>29</v>
      </c>
    </row>
    <row r="6" spans="3:21" ht="14.4" thickBot="1" x14ac:dyDescent="0.3">
      <c r="C6" s="2"/>
      <c r="D6" s="2"/>
      <c r="E6" s="2"/>
      <c r="F6" s="2"/>
      <c r="G6" s="2"/>
      <c r="H6" s="2"/>
      <c r="I6" s="2"/>
      <c r="J6" s="40" t="s">
        <v>19</v>
      </c>
      <c r="K6" s="40" t="s">
        <v>20</v>
      </c>
      <c r="L6" s="40" t="s">
        <v>21</v>
      </c>
      <c r="M6" s="40" t="s">
        <v>22</v>
      </c>
      <c r="N6" s="31" t="s">
        <v>23</v>
      </c>
      <c r="O6" s="31" t="s">
        <v>24</v>
      </c>
      <c r="P6" s="31" t="s">
        <v>25</v>
      </c>
      <c r="Q6" s="31" t="s">
        <v>26</v>
      </c>
      <c r="R6" s="31" t="s">
        <v>27</v>
      </c>
      <c r="S6" s="31" t="s">
        <v>28</v>
      </c>
      <c r="T6" s="162"/>
    </row>
    <row r="7" spans="3:21" ht="14.4" thickBot="1" x14ac:dyDescent="0.3">
      <c r="C7" s="26"/>
      <c r="D7" s="26"/>
      <c r="E7" s="27"/>
      <c r="F7" s="11"/>
      <c r="G7" s="11"/>
      <c r="H7" s="11"/>
      <c r="I7" s="11"/>
      <c r="J7" s="41" t="s">
        <v>30</v>
      </c>
      <c r="K7" s="41" t="s">
        <v>30</v>
      </c>
      <c r="L7" s="41" t="s">
        <v>30</v>
      </c>
      <c r="M7" s="41" t="s">
        <v>30</v>
      </c>
      <c r="N7" s="32" t="s">
        <v>30</v>
      </c>
      <c r="O7" s="32" t="s">
        <v>30</v>
      </c>
      <c r="P7" s="32" t="s">
        <v>30</v>
      </c>
      <c r="Q7" s="32" t="s">
        <v>30</v>
      </c>
      <c r="R7" s="32" t="s">
        <v>30</v>
      </c>
      <c r="S7" s="32" t="s">
        <v>30</v>
      </c>
      <c r="T7" s="162"/>
    </row>
    <row r="8" spans="3:21" ht="14.4" thickBot="1" x14ac:dyDescent="0.3">
      <c r="C8" s="3" t="s">
        <v>18</v>
      </c>
      <c r="D8" s="3"/>
      <c r="E8" s="4"/>
      <c r="F8" s="4"/>
      <c r="G8" s="4"/>
      <c r="H8" s="4"/>
      <c r="I8" s="4"/>
      <c r="J8" s="21">
        <v>14.5</v>
      </c>
      <c r="K8" s="21">
        <v>2.5</v>
      </c>
      <c r="L8" s="21">
        <v>2.5</v>
      </c>
      <c r="M8" s="21">
        <v>2.5</v>
      </c>
      <c r="N8" s="21">
        <v>2.5</v>
      </c>
      <c r="O8" s="21">
        <v>2.5</v>
      </c>
      <c r="P8" s="21">
        <v>1.5</v>
      </c>
      <c r="Q8" s="21">
        <v>1.5</v>
      </c>
      <c r="R8" s="21">
        <v>1.5</v>
      </c>
      <c r="S8" s="21">
        <v>1.5</v>
      </c>
      <c r="T8" s="21">
        <f>SUM(J8:S8)</f>
        <v>33</v>
      </c>
    </row>
    <row r="9" spans="3:21" ht="14.4" thickBot="1" x14ac:dyDescent="0.3">
      <c r="C9" s="5"/>
      <c r="D9" s="5"/>
      <c r="E9" s="2"/>
      <c r="F9" s="2"/>
      <c r="G9" s="2"/>
      <c r="H9" s="2"/>
      <c r="I9" s="2"/>
      <c r="J9" s="22"/>
      <c r="K9" s="22"/>
      <c r="L9" s="22"/>
      <c r="M9" s="22"/>
      <c r="N9" s="22"/>
      <c r="O9" s="22"/>
      <c r="P9" s="22"/>
      <c r="Q9" s="22"/>
      <c r="R9" s="22"/>
      <c r="S9" s="22"/>
      <c r="T9" s="36"/>
    </row>
    <row r="10" spans="3:21" ht="14.4" thickBot="1" x14ac:dyDescent="0.3">
      <c r="C10" s="7" t="s">
        <v>17</v>
      </c>
      <c r="D10" s="7"/>
      <c r="E10" s="8"/>
      <c r="F10" s="8"/>
      <c r="G10" s="8"/>
      <c r="H10" s="8"/>
      <c r="I10" s="8"/>
      <c r="J10" s="21"/>
      <c r="K10" s="21"/>
      <c r="L10" s="21"/>
      <c r="M10" s="21"/>
      <c r="N10" s="21"/>
      <c r="O10" s="21"/>
      <c r="P10" s="21">
        <v>2</v>
      </c>
      <c r="Q10" s="21">
        <v>2</v>
      </c>
      <c r="R10" s="21">
        <v>2</v>
      </c>
      <c r="S10" s="21">
        <v>2</v>
      </c>
      <c r="T10" s="21">
        <f>SUM(J10:S10)</f>
        <v>8</v>
      </c>
    </row>
    <row r="11" spans="3:21" ht="14.4" thickBot="1" x14ac:dyDescent="0.3">
      <c r="C11" s="5"/>
      <c r="D11" s="5"/>
      <c r="E11" s="2"/>
      <c r="F11" s="2"/>
      <c r="G11" s="2"/>
      <c r="H11" s="2"/>
      <c r="I11" s="2"/>
      <c r="J11" s="21"/>
      <c r="K11" s="21"/>
      <c r="L11" s="21"/>
      <c r="M11" s="21"/>
      <c r="N11" s="21"/>
      <c r="O11" s="21"/>
      <c r="P11" s="21"/>
      <c r="Q11" s="21"/>
      <c r="R11" s="21"/>
      <c r="S11" s="23"/>
      <c r="T11" s="36"/>
    </row>
    <row r="12" spans="3:21" ht="14.4" thickBot="1" x14ac:dyDescent="0.3">
      <c r="C12" s="9" t="s">
        <v>0</v>
      </c>
      <c r="D12" s="9"/>
      <c r="E12" s="10"/>
      <c r="F12" s="10"/>
      <c r="G12" s="10"/>
      <c r="H12" s="10"/>
      <c r="I12" s="10"/>
      <c r="J12" s="21">
        <v>2</v>
      </c>
      <c r="K12" s="21">
        <v>2</v>
      </c>
      <c r="L12" s="21">
        <v>2</v>
      </c>
      <c r="M12" s="21">
        <v>2</v>
      </c>
      <c r="N12" s="21">
        <v>2</v>
      </c>
      <c r="O12" s="21">
        <v>2</v>
      </c>
      <c r="P12" s="21">
        <v>2</v>
      </c>
      <c r="Q12" s="21">
        <v>2</v>
      </c>
      <c r="R12" s="21">
        <v>2</v>
      </c>
      <c r="S12" s="21">
        <v>2</v>
      </c>
      <c r="T12" s="21">
        <f>SUM(J12:S12)</f>
        <v>20</v>
      </c>
    </row>
    <row r="13" spans="3:21" ht="14.4" thickBot="1" x14ac:dyDescent="0.3">
      <c r="C13" s="5"/>
      <c r="D13" s="5"/>
      <c r="E13" s="6"/>
      <c r="F13" s="6"/>
      <c r="G13" s="6"/>
      <c r="H13" s="6"/>
      <c r="I13" s="6"/>
      <c r="J13" s="28">
        <f t="shared" ref="J13:S13" si="0">SUM(J8:J12)</f>
        <v>16.5</v>
      </c>
      <c r="K13" s="28">
        <f t="shared" si="0"/>
        <v>4.5</v>
      </c>
      <c r="L13" s="28">
        <f t="shared" si="0"/>
        <v>4.5</v>
      </c>
      <c r="M13" s="28">
        <f t="shared" si="0"/>
        <v>4.5</v>
      </c>
      <c r="N13" s="28">
        <f t="shared" si="0"/>
        <v>4.5</v>
      </c>
      <c r="O13" s="28">
        <f t="shared" si="0"/>
        <v>4.5</v>
      </c>
      <c r="P13" s="28">
        <f t="shared" si="0"/>
        <v>5.5</v>
      </c>
      <c r="Q13" s="28">
        <f t="shared" si="0"/>
        <v>5.5</v>
      </c>
      <c r="R13" s="28">
        <f t="shared" si="0"/>
        <v>5.5</v>
      </c>
      <c r="S13" s="29">
        <f t="shared" si="0"/>
        <v>5.5</v>
      </c>
      <c r="T13" s="37">
        <f>SUM(J13:S13)</f>
        <v>61</v>
      </c>
    </row>
    <row r="14" spans="3:21" ht="14.4" thickBot="1" x14ac:dyDescent="0.3">
      <c r="C14" s="13"/>
      <c r="D14" s="13"/>
      <c r="E14" s="13"/>
      <c r="F14" s="13"/>
      <c r="G14" s="13"/>
      <c r="H14" s="13"/>
      <c r="I14" s="13"/>
      <c r="J14" s="24"/>
      <c r="K14" s="24"/>
      <c r="L14" s="24"/>
      <c r="M14" s="25"/>
      <c r="N14" s="25"/>
      <c r="O14" s="25"/>
      <c r="P14" s="25"/>
      <c r="Q14" s="25"/>
      <c r="R14" s="25"/>
      <c r="S14" s="25"/>
      <c r="T14" s="38"/>
    </row>
    <row r="15" spans="3:21" ht="15" thickTop="1" thickBot="1" x14ac:dyDescent="0.3">
      <c r="C15" s="14" t="s">
        <v>1</v>
      </c>
      <c r="D15" s="14"/>
      <c r="E15" s="33"/>
      <c r="F15" s="33"/>
      <c r="G15" s="33"/>
      <c r="H15" s="33"/>
      <c r="I15" s="33"/>
      <c r="J15" s="34">
        <f>C16-J13</f>
        <v>2</v>
      </c>
      <c r="K15" s="34">
        <f>C16-K13</f>
        <v>14</v>
      </c>
      <c r="L15" s="34">
        <f>C16-L13</f>
        <v>14</v>
      </c>
      <c r="M15" s="34">
        <f>C16-M13</f>
        <v>14</v>
      </c>
      <c r="N15" s="34">
        <f>C16-N13</f>
        <v>14</v>
      </c>
      <c r="O15" s="34">
        <f>C16-O13</f>
        <v>14</v>
      </c>
      <c r="P15" s="34">
        <f>C16-P13</f>
        <v>13</v>
      </c>
      <c r="Q15" s="34">
        <f>C16-Q13</f>
        <v>13</v>
      </c>
      <c r="R15" s="34">
        <f>C16-R13</f>
        <v>13</v>
      </c>
      <c r="S15" s="35">
        <f>C16-S13</f>
        <v>13</v>
      </c>
      <c r="T15" s="35">
        <f>SUM(J15:S15)</f>
        <v>124</v>
      </c>
    </row>
    <row r="16" spans="3:21" ht="15" thickTop="1" thickBot="1" x14ac:dyDescent="0.3">
      <c r="C16" s="131">
        <v>18.5</v>
      </c>
    </row>
    <row r="17" spans="1:29" ht="70.2" thickBot="1" x14ac:dyDescent="0.3">
      <c r="B17" s="125" t="s">
        <v>49</v>
      </c>
      <c r="C17" s="125" t="s">
        <v>41</v>
      </c>
      <c r="D17" s="73" t="s">
        <v>125</v>
      </c>
      <c r="E17" s="125" t="s">
        <v>275</v>
      </c>
      <c r="F17" s="125" t="s">
        <v>273</v>
      </c>
      <c r="G17" s="126" t="s">
        <v>274</v>
      </c>
      <c r="H17" s="125" t="s">
        <v>279</v>
      </c>
      <c r="I17" s="126" t="s">
        <v>280</v>
      </c>
      <c r="J17" s="127" t="s">
        <v>269</v>
      </c>
      <c r="K17" s="128" t="s">
        <v>260</v>
      </c>
      <c r="L17" s="127" t="s">
        <v>271</v>
      </c>
      <c r="M17" s="128" t="s">
        <v>261</v>
      </c>
      <c r="N17" s="154" t="s">
        <v>262</v>
      </c>
      <c r="O17" s="154" t="s">
        <v>263</v>
      </c>
      <c r="P17" s="154" t="s">
        <v>264</v>
      </c>
      <c r="Q17" s="154" t="s">
        <v>265</v>
      </c>
      <c r="R17" s="154" t="s">
        <v>266</v>
      </c>
      <c r="S17" s="154" t="s">
        <v>267</v>
      </c>
      <c r="T17" s="120" t="s">
        <v>259</v>
      </c>
      <c r="U17" s="120" t="s">
        <v>43</v>
      </c>
      <c r="V17" s="120" t="s">
        <v>44</v>
      </c>
      <c r="W17" s="120" t="s">
        <v>48</v>
      </c>
      <c r="X17" s="120" t="s">
        <v>50</v>
      </c>
      <c r="Y17" s="120" t="s">
        <v>277</v>
      </c>
      <c r="Z17" s="120" t="s">
        <v>127</v>
      </c>
      <c r="AA17" s="73" t="s">
        <v>128</v>
      </c>
      <c r="AB17" s="74" t="s">
        <v>126</v>
      </c>
      <c r="AC17" s="98" t="s">
        <v>40</v>
      </c>
    </row>
    <row r="18" spans="1:29" s="56" customFormat="1" ht="38.25" customHeight="1" thickBot="1" x14ac:dyDescent="0.35">
      <c r="A18" s="56">
        <v>1</v>
      </c>
      <c r="B18" s="116" t="s">
        <v>2</v>
      </c>
      <c r="C18" s="116" t="s">
        <v>129</v>
      </c>
      <c r="D18" s="68" t="s">
        <v>42</v>
      </c>
      <c r="E18" s="116">
        <f>F18+G18</f>
        <v>8.1</v>
      </c>
      <c r="F18" s="118">
        <f>SUM(F19:F27)</f>
        <v>4.1999999999999993</v>
      </c>
      <c r="G18" s="118">
        <f>SUM(G19:G27)</f>
        <v>3.9000000000000004</v>
      </c>
      <c r="H18" s="118"/>
      <c r="I18" s="118"/>
      <c r="J18" s="116">
        <f>SUM(J19:J27)</f>
        <v>0</v>
      </c>
      <c r="K18" s="116">
        <f>SUM(K19:K27)</f>
        <v>1.45</v>
      </c>
      <c r="L18" s="116">
        <f>SUM(L19:L27)</f>
        <v>1.2</v>
      </c>
      <c r="M18" s="116">
        <f>SUM(M19:M27)</f>
        <v>1.5499999999999998</v>
      </c>
      <c r="N18" s="116"/>
      <c r="O18" s="116"/>
      <c r="P18" s="116"/>
      <c r="Q18" s="116"/>
      <c r="R18" s="116"/>
      <c r="S18" s="116"/>
      <c r="T18" s="116"/>
      <c r="U18" s="116" t="s">
        <v>38</v>
      </c>
      <c r="V18" s="116" t="s">
        <v>38</v>
      </c>
      <c r="W18" s="116" t="s">
        <v>39</v>
      </c>
      <c r="X18" s="114" t="s">
        <v>177</v>
      </c>
      <c r="Y18" s="132" t="s">
        <v>254</v>
      </c>
      <c r="Z18" s="114">
        <v>28.908000000000001</v>
      </c>
      <c r="AA18" s="67" t="s">
        <v>130</v>
      </c>
      <c r="AB18" s="69">
        <v>1020007</v>
      </c>
      <c r="AC18" s="97"/>
    </row>
    <row r="19" spans="1:29" ht="33.6" hidden="1" customHeight="1" outlineLevel="1" thickBot="1" x14ac:dyDescent="0.3">
      <c r="B19" s="54"/>
      <c r="C19" s="95"/>
      <c r="D19" s="64" t="s">
        <v>179</v>
      </c>
      <c r="E19" s="55"/>
      <c r="F19" s="78">
        <v>1</v>
      </c>
      <c r="G19" s="78">
        <v>1</v>
      </c>
      <c r="H19" s="78"/>
      <c r="I19" s="78"/>
      <c r="J19" s="159">
        <v>0</v>
      </c>
      <c r="K19" s="160">
        <v>0.5</v>
      </c>
      <c r="L19" s="160">
        <v>0</v>
      </c>
      <c r="M19" s="160">
        <v>0.5</v>
      </c>
      <c r="N19" s="79"/>
      <c r="O19" s="79"/>
      <c r="P19" s="79"/>
      <c r="Q19" s="79"/>
      <c r="R19" s="79"/>
      <c r="S19" s="79"/>
      <c r="T19" s="79"/>
      <c r="U19" s="121" t="s">
        <v>39</v>
      </c>
      <c r="V19" s="79" t="s">
        <v>39</v>
      </c>
      <c r="W19" s="79" t="s">
        <v>37</v>
      </c>
      <c r="X19" s="85"/>
      <c r="Y19" s="76"/>
      <c r="Z19" s="63"/>
      <c r="AA19" s="63"/>
      <c r="AB19" s="65"/>
      <c r="AC19" s="82"/>
    </row>
    <row r="20" spans="1:29" ht="33.6" hidden="1" customHeight="1" outlineLevel="1" thickBot="1" x14ac:dyDescent="0.3">
      <c r="B20" s="54"/>
      <c r="C20" s="95"/>
      <c r="D20" s="52" t="s">
        <v>281</v>
      </c>
      <c r="E20" s="55"/>
      <c r="F20" s="78">
        <v>0</v>
      </c>
      <c r="G20" s="78">
        <v>0</v>
      </c>
      <c r="H20" s="78"/>
      <c r="I20" s="78"/>
      <c r="J20" s="159">
        <v>0</v>
      </c>
      <c r="K20" s="160">
        <v>0</v>
      </c>
      <c r="L20" s="160">
        <v>0</v>
      </c>
      <c r="M20" s="160">
        <v>0</v>
      </c>
      <c r="N20" s="79"/>
      <c r="O20" s="79"/>
      <c r="P20" s="79"/>
      <c r="Q20" s="79"/>
      <c r="R20" s="79"/>
      <c r="S20" s="79"/>
      <c r="T20" s="79"/>
      <c r="U20" s="121"/>
      <c r="V20" s="79"/>
      <c r="W20" s="79"/>
      <c r="X20" s="85"/>
      <c r="Y20" s="76"/>
      <c r="Z20" s="63"/>
      <c r="AA20" s="63"/>
      <c r="AB20" s="65"/>
      <c r="AC20" s="82"/>
    </row>
    <row r="21" spans="1:29" ht="33.6" hidden="1" customHeight="1" outlineLevel="1" thickBot="1" x14ac:dyDescent="0.3">
      <c r="B21" s="54"/>
      <c r="C21" s="95"/>
      <c r="D21" s="52" t="s">
        <v>282</v>
      </c>
      <c r="E21" s="55"/>
      <c r="F21" s="78">
        <v>0.4</v>
      </c>
      <c r="G21" s="78">
        <v>0.3</v>
      </c>
      <c r="H21" s="78"/>
      <c r="I21" s="78"/>
      <c r="J21" s="159">
        <v>0</v>
      </c>
      <c r="K21" s="160">
        <v>0.2</v>
      </c>
      <c r="L21" s="160">
        <v>0.2</v>
      </c>
      <c r="M21" s="160">
        <v>0</v>
      </c>
      <c r="N21" s="79"/>
      <c r="O21" s="79"/>
      <c r="P21" s="79"/>
      <c r="Q21" s="79"/>
      <c r="R21" s="79"/>
      <c r="S21" s="79"/>
      <c r="T21" s="79"/>
      <c r="U21" s="121"/>
      <c r="V21" s="79"/>
      <c r="W21" s="79"/>
      <c r="X21" s="85"/>
      <c r="Y21" s="76"/>
      <c r="Z21" s="63"/>
      <c r="AA21" s="63"/>
      <c r="AB21" s="65"/>
      <c r="AC21" s="82"/>
    </row>
    <row r="22" spans="1:29" ht="33.6" hidden="1" customHeight="1" outlineLevel="1" thickBot="1" x14ac:dyDescent="0.3">
      <c r="B22" s="54"/>
      <c r="C22" s="95"/>
      <c r="D22" s="52" t="s">
        <v>283</v>
      </c>
      <c r="E22" s="55"/>
      <c r="F22" s="78">
        <v>0.4</v>
      </c>
      <c r="G22" s="78">
        <v>0.3</v>
      </c>
      <c r="H22" s="78"/>
      <c r="I22" s="78"/>
      <c r="J22" s="159">
        <v>0</v>
      </c>
      <c r="K22" s="160">
        <v>0.2</v>
      </c>
      <c r="L22" s="160">
        <v>0</v>
      </c>
      <c r="M22" s="160">
        <v>0.2</v>
      </c>
      <c r="N22" s="79"/>
      <c r="O22" s="79"/>
      <c r="P22" s="79"/>
      <c r="Q22" s="79"/>
      <c r="R22" s="79"/>
      <c r="S22" s="79"/>
      <c r="T22" s="79"/>
      <c r="U22" s="121"/>
      <c r="V22" s="79"/>
      <c r="W22" s="79"/>
      <c r="X22" s="85"/>
      <c r="Y22" s="76"/>
      <c r="Z22" s="63"/>
      <c r="AA22" s="63"/>
      <c r="AB22" s="65"/>
      <c r="AC22" s="82"/>
    </row>
    <row r="23" spans="1:29" ht="73.8" hidden="1" customHeight="1" outlineLevel="1" thickBot="1" x14ac:dyDescent="0.3">
      <c r="B23" s="54"/>
      <c r="C23" s="95"/>
      <c r="D23" s="52" t="s">
        <v>284</v>
      </c>
      <c r="E23" s="55"/>
      <c r="F23" s="78">
        <v>0.4</v>
      </c>
      <c r="G23" s="78">
        <v>0.3</v>
      </c>
      <c r="H23" s="78"/>
      <c r="I23" s="78"/>
      <c r="J23" s="159">
        <v>0</v>
      </c>
      <c r="K23" s="160">
        <v>0</v>
      </c>
      <c r="L23" s="160">
        <v>0.2</v>
      </c>
      <c r="M23" s="160">
        <v>0.2</v>
      </c>
      <c r="N23" s="83"/>
      <c r="O23" s="83"/>
      <c r="P23" s="83"/>
      <c r="Q23" s="83"/>
      <c r="R23" s="83"/>
      <c r="S23" s="83"/>
      <c r="T23" s="83"/>
      <c r="U23" s="55" t="s">
        <v>37</v>
      </c>
      <c r="V23" s="83" t="s">
        <v>45</v>
      </c>
      <c r="W23" s="83" t="s">
        <v>37</v>
      </c>
      <c r="X23" s="86"/>
      <c r="Y23" s="83"/>
      <c r="Z23" s="63"/>
      <c r="AA23" s="63"/>
      <c r="AB23" s="53"/>
      <c r="AC23" s="82"/>
    </row>
    <row r="24" spans="1:29" ht="53.4" hidden="1" outlineLevel="1" thickBot="1" x14ac:dyDescent="0.3">
      <c r="B24" s="54"/>
      <c r="C24" s="95"/>
      <c r="D24" s="52" t="s">
        <v>180</v>
      </c>
      <c r="E24" s="55"/>
      <c r="F24" s="78">
        <v>1</v>
      </c>
      <c r="G24" s="78">
        <v>1</v>
      </c>
      <c r="H24" s="78"/>
      <c r="I24" s="78"/>
      <c r="J24" s="160">
        <v>0</v>
      </c>
      <c r="K24" s="160">
        <v>0.3</v>
      </c>
      <c r="L24" s="160">
        <v>0.3</v>
      </c>
      <c r="M24" s="160">
        <v>0.4</v>
      </c>
      <c r="N24" s="79"/>
      <c r="O24" s="79"/>
      <c r="P24" s="79"/>
      <c r="Q24" s="79"/>
      <c r="R24" s="79"/>
      <c r="S24" s="79"/>
      <c r="T24" s="79"/>
      <c r="U24" s="55" t="s">
        <v>37</v>
      </c>
      <c r="V24" s="79" t="s">
        <v>46</v>
      </c>
      <c r="W24" s="79" t="s">
        <v>37</v>
      </c>
      <c r="X24" s="86"/>
      <c r="Y24" s="79"/>
      <c r="Z24" s="63"/>
      <c r="AA24" s="63"/>
      <c r="AB24" s="53"/>
      <c r="AC24" s="82"/>
    </row>
    <row r="25" spans="1:29" ht="55.95" hidden="1" customHeight="1" outlineLevel="1" thickBot="1" x14ac:dyDescent="0.3">
      <c r="B25" s="54"/>
      <c r="C25" s="81"/>
      <c r="D25" s="52" t="s">
        <v>181</v>
      </c>
      <c r="E25" s="55"/>
      <c r="F25" s="78">
        <v>0.5</v>
      </c>
      <c r="G25" s="78">
        <v>0.5</v>
      </c>
      <c r="H25" s="78"/>
      <c r="I25" s="78"/>
      <c r="J25" s="160">
        <v>0</v>
      </c>
      <c r="K25" s="160">
        <v>0.25</v>
      </c>
      <c r="L25" s="160">
        <v>0</v>
      </c>
      <c r="M25" s="160">
        <v>0.25</v>
      </c>
      <c r="N25" s="79"/>
      <c r="O25" s="79"/>
      <c r="P25" s="79"/>
      <c r="Q25" s="79"/>
      <c r="R25" s="79"/>
      <c r="S25" s="79"/>
      <c r="T25" s="79"/>
      <c r="U25" s="55" t="s">
        <v>39</v>
      </c>
      <c r="V25" s="79" t="s">
        <v>39</v>
      </c>
      <c r="W25" s="79" t="s">
        <v>39</v>
      </c>
      <c r="X25" s="86"/>
      <c r="Y25" s="79"/>
      <c r="Z25" s="55"/>
      <c r="AA25" s="55"/>
      <c r="AB25" s="81"/>
      <c r="AC25" s="82"/>
    </row>
    <row r="26" spans="1:29" ht="40.200000000000003" hidden="1" outlineLevel="1" thickBot="1" x14ac:dyDescent="0.3">
      <c r="B26" s="54"/>
      <c r="C26" s="81"/>
      <c r="D26" s="52" t="s">
        <v>285</v>
      </c>
      <c r="E26" s="55"/>
      <c r="F26" s="102">
        <v>0.25</v>
      </c>
      <c r="G26" s="102">
        <v>0.25</v>
      </c>
      <c r="H26" s="78"/>
      <c r="I26" s="78"/>
      <c r="J26" s="160">
        <v>0</v>
      </c>
      <c r="K26" s="160">
        <v>0</v>
      </c>
      <c r="L26" s="160">
        <v>0.25</v>
      </c>
      <c r="M26" s="160">
        <v>0</v>
      </c>
      <c r="N26" s="79"/>
      <c r="O26" s="79"/>
      <c r="P26" s="79"/>
      <c r="Q26" s="79"/>
      <c r="R26" s="79"/>
      <c r="S26" s="79"/>
      <c r="T26" s="79"/>
      <c r="U26" s="55" t="s">
        <v>39</v>
      </c>
      <c r="V26" s="79" t="s">
        <v>39</v>
      </c>
      <c r="W26" s="79" t="s">
        <v>39</v>
      </c>
      <c r="X26" s="86"/>
      <c r="Y26" s="79"/>
      <c r="Z26" s="55"/>
      <c r="AA26" s="55"/>
      <c r="AB26" s="81"/>
      <c r="AC26" s="82"/>
    </row>
    <row r="27" spans="1:29" ht="25.95" hidden="1" customHeight="1" outlineLevel="1" thickBot="1" x14ac:dyDescent="0.3">
      <c r="B27" s="54"/>
      <c r="C27" s="81"/>
      <c r="D27" s="145" t="s">
        <v>286</v>
      </c>
      <c r="E27" s="55"/>
      <c r="F27" s="102">
        <v>0.25</v>
      </c>
      <c r="G27" s="102">
        <v>0.25</v>
      </c>
      <c r="H27" s="102"/>
      <c r="I27" s="102"/>
      <c r="J27" s="160">
        <v>0</v>
      </c>
      <c r="K27" s="160">
        <v>0</v>
      </c>
      <c r="L27" s="160">
        <v>0.25</v>
      </c>
      <c r="M27" s="160">
        <v>0</v>
      </c>
      <c r="N27" s="79"/>
      <c r="O27" s="79"/>
      <c r="P27" s="79"/>
      <c r="Q27" s="79"/>
      <c r="R27" s="79"/>
      <c r="S27" s="79"/>
      <c r="T27" s="79"/>
      <c r="U27" s="55" t="s">
        <v>39</v>
      </c>
      <c r="V27" s="79" t="s">
        <v>39</v>
      </c>
      <c r="W27" s="79" t="s">
        <v>39</v>
      </c>
      <c r="X27" s="86"/>
      <c r="Y27" s="79"/>
      <c r="Z27" s="55"/>
      <c r="AA27" s="55"/>
      <c r="AB27" s="81"/>
      <c r="AC27" s="82" t="s">
        <v>51</v>
      </c>
    </row>
    <row r="28" spans="1:29" s="56" customFormat="1" ht="36.6" customHeight="1" collapsed="1" thickBot="1" x14ac:dyDescent="0.35">
      <c r="A28" s="56">
        <v>2</v>
      </c>
      <c r="B28" s="116" t="s">
        <v>3</v>
      </c>
      <c r="C28" s="116" t="s">
        <v>131</v>
      </c>
      <c r="D28" s="68" t="s">
        <v>52</v>
      </c>
      <c r="E28" s="116">
        <f>F28+G28</f>
        <v>8.5</v>
      </c>
      <c r="F28" s="118">
        <f>SUM(F29:F36)</f>
        <v>4</v>
      </c>
      <c r="G28" s="118">
        <f>SUM(G29:G36)</f>
        <v>4.5</v>
      </c>
      <c r="H28" s="118"/>
      <c r="I28" s="118"/>
      <c r="J28" s="116">
        <f>SUM(J29:J36)</f>
        <v>0</v>
      </c>
      <c r="K28" s="116">
        <f>SUM(K29:K36)</f>
        <v>1.3</v>
      </c>
      <c r="L28" s="116">
        <f t="shared" ref="L28:M28" si="1">SUM(L29:L36)</f>
        <v>1.4</v>
      </c>
      <c r="M28" s="116">
        <f t="shared" si="1"/>
        <v>1.3</v>
      </c>
      <c r="N28" s="116"/>
      <c r="O28" s="116"/>
      <c r="P28" s="116"/>
      <c r="Q28" s="116"/>
      <c r="R28" s="116"/>
      <c r="S28" s="116"/>
      <c r="T28" s="116"/>
      <c r="U28" s="116" t="s">
        <v>38</v>
      </c>
      <c r="V28" s="116" t="s">
        <v>38</v>
      </c>
      <c r="W28" s="116" t="s">
        <v>218</v>
      </c>
      <c r="X28" s="67" t="s">
        <v>143</v>
      </c>
      <c r="Y28" s="115" t="s">
        <v>255</v>
      </c>
      <c r="Z28" s="67">
        <v>28.866</v>
      </c>
      <c r="AA28" s="67" t="s">
        <v>130</v>
      </c>
      <c r="AB28" s="69">
        <v>1020019</v>
      </c>
      <c r="AC28" s="99"/>
    </row>
    <row r="29" spans="1:29" ht="52.8" hidden="1" outlineLevel="1" x14ac:dyDescent="0.25">
      <c r="B29" s="54"/>
      <c r="C29" s="95"/>
      <c r="D29" s="64" t="s">
        <v>182</v>
      </c>
      <c r="E29" s="55"/>
      <c r="F29" s="87">
        <v>0.7</v>
      </c>
      <c r="G29" s="87">
        <v>0.9</v>
      </c>
      <c r="H29" s="87"/>
      <c r="I29" s="87"/>
      <c r="J29" s="143">
        <v>0</v>
      </c>
      <c r="K29" s="79">
        <v>0.4</v>
      </c>
      <c r="L29" s="143">
        <v>0</v>
      </c>
      <c r="M29" s="79">
        <v>0.3</v>
      </c>
      <c r="N29" s="79"/>
      <c r="O29" s="79"/>
      <c r="P29" s="79"/>
      <c r="Q29" s="79"/>
      <c r="R29" s="79"/>
      <c r="S29" s="79"/>
      <c r="T29" s="79"/>
      <c r="U29" s="55" t="s">
        <v>190</v>
      </c>
      <c r="V29" s="79" t="s">
        <v>191</v>
      </c>
      <c r="W29" s="79" t="s">
        <v>218</v>
      </c>
      <c r="X29" s="54"/>
      <c r="Y29" s="76"/>
      <c r="Z29" s="63"/>
      <c r="AA29" s="63"/>
      <c r="AB29" s="65"/>
      <c r="AC29" s="89"/>
    </row>
    <row r="30" spans="1:29" hidden="1" outlineLevel="1" x14ac:dyDescent="0.25">
      <c r="B30" s="54"/>
      <c r="C30" s="95"/>
      <c r="D30" s="52" t="s">
        <v>183</v>
      </c>
      <c r="E30" s="55"/>
      <c r="F30" s="87">
        <v>0.5</v>
      </c>
      <c r="G30" s="87">
        <v>0.6</v>
      </c>
      <c r="H30" s="87"/>
      <c r="I30" s="87"/>
      <c r="J30" s="143">
        <v>0</v>
      </c>
      <c r="K30" s="143">
        <v>0</v>
      </c>
      <c r="L30" s="79">
        <v>0.2</v>
      </c>
      <c r="M30" s="79">
        <v>0.3</v>
      </c>
      <c r="N30" s="79"/>
      <c r="O30" s="79"/>
      <c r="P30" s="79"/>
      <c r="Q30" s="79"/>
      <c r="R30" s="79"/>
      <c r="S30" s="79"/>
      <c r="T30" s="79"/>
      <c r="U30" s="55" t="s">
        <v>37</v>
      </c>
      <c r="V30" s="79" t="s">
        <v>191</v>
      </c>
      <c r="W30" s="79" t="s">
        <v>218</v>
      </c>
      <c r="X30" s="54"/>
      <c r="Y30" s="79"/>
      <c r="Z30" s="63"/>
      <c r="AA30" s="63"/>
      <c r="AB30" s="53"/>
      <c r="AC30" s="82"/>
    </row>
    <row r="31" spans="1:29" ht="26.4" hidden="1" outlineLevel="1" x14ac:dyDescent="0.25">
      <c r="B31" s="54"/>
      <c r="C31" s="95"/>
      <c r="D31" s="52" t="s">
        <v>184</v>
      </c>
      <c r="E31" s="55"/>
      <c r="F31" s="87">
        <v>0.5</v>
      </c>
      <c r="G31" s="87">
        <v>0.5</v>
      </c>
      <c r="H31" s="87"/>
      <c r="I31" s="87"/>
      <c r="J31" s="143">
        <v>0</v>
      </c>
      <c r="K31" s="79">
        <v>0.3</v>
      </c>
      <c r="L31" s="79">
        <v>0.2</v>
      </c>
      <c r="M31" s="143">
        <v>0</v>
      </c>
      <c r="N31" s="79"/>
      <c r="O31" s="79"/>
      <c r="P31" s="79"/>
      <c r="Q31" s="79"/>
      <c r="R31" s="79"/>
      <c r="S31" s="79"/>
      <c r="T31" s="79"/>
      <c r="U31" s="55" t="s">
        <v>37</v>
      </c>
      <c r="V31" s="79" t="s">
        <v>192</v>
      </c>
      <c r="W31" s="79" t="s">
        <v>218</v>
      </c>
      <c r="X31" s="54"/>
      <c r="Y31" s="79"/>
      <c r="Z31" s="63"/>
      <c r="AA31" s="63"/>
      <c r="AB31" s="53"/>
      <c r="AC31" s="82"/>
    </row>
    <row r="32" spans="1:29" hidden="1" outlineLevel="1" x14ac:dyDescent="0.25">
      <c r="B32" s="54"/>
      <c r="C32" s="95"/>
      <c r="D32" s="52" t="s">
        <v>185</v>
      </c>
      <c r="E32" s="55"/>
      <c r="F32" s="87">
        <v>0.4</v>
      </c>
      <c r="G32" s="87">
        <v>0.5</v>
      </c>
      <c r="H32" s="87"/>
      <c r="I32" s="87"/>
      <c r="J32" s="143">
        <v>0</v>
      </c>
      <c r="K32" s="143">
        <v>0</v>
      </c>
      <c r="L32" s="79">
        <v>0.2</v>
      </c>
      <c r="M32" s="79">
        <v>0.2</v>
      </c>
      <c r="N32" s="79"/>
      <c r="O32" s="79"/>
      <c r="P32" s="79"/>
      <c r="Q32" s="79"/>
      <c r="R32" s="79"/>
      <c r="S32" s="79"/>
      <c r="T32" s="79"/>
      <c r="U32" s="55" t="s">
        <v>37</v>
      </c>
      <c r="V32" s="79" t="s">
        <v>191</v>
      </c>
      <c r="W32" s="79" t="s">
        <v>218</v>
      </c>
      <c r="X32" s="54"/>
      <c r="Y32" s="79"/>
      <c r="Z32" s="63"/>
      <c r="AA32" s="63"/>
      <c r="AB32" s="53"/>
      <c r="AC32" s="82"/>
    </row>
    <row r="33" spans="1:29" hidden="1" outlineLevel="1" x14ac:dyDescent="0.25">
      <c r="B33" s="54"/>
      <c r="C33" s="95"/>
      <c r="D33" s="52" t="s">
        <v>186</v>
      </c>
      <c r="E33" s="55"/>
      <c r="F33" s="87">
        <v>0.5</v>
      </c>
      <c r="G33" s="87">
        <v>0.5</v>
      </c>
      <c r="H33" s="87"/>
      <c r="I33" s="87"/>
      <c r="J33" s="143">
        <v>0</v>
      </c>
      <c r="K33" s="143">
        <v>0</v>
      </c>
      <c r="L33" s="79">
        <v>0.2</v>
      </c>
      <c r="M33" s="79">
        <v>0.3</v>
      </c>
      <c r="N33" s="79"/>
      <c r="O33" s="79"/>
      <c r="P33" s="79"/>
      <c r="Q33" s="79"/>
      <c r="R33" s="79"/>
      <c r="S33" s="79"/>
      <c r="T33" s="79"/>
      <c r="U33" s="55" t="s">
        <v>37</v>
      </c>
      <c r="V33" s="79" t="s">
        <v>192</v>
      </c>
      <c r="W33" s="79" t="s">
        <v>218</v>
      </c>
      <c r="X33" s="54"/>
      <c r="Y33" s="79"/>
      <c r="Z33" s="63"/>
      <c r="AA33" s="63"/>
      <c r="AB33" s="53"/>
      <c r="AC33" s="82"/>
    </row>
    <row r="34" spans="1:29" ht="26.4" hidden="1" outlineLevel="1" x14ac:dyDescent="0.25">
      <c r="B34" s="54"/>
      <c r="C34" s="95"/>
      <c r="D34" s="52" t="s">
        <v>187</v>
      </c>
      <c r="E34" s="55"/>
      <c r="F34" s="87">
        <v>0.4</v>
      </c>
      <c r="G34" s="87">
        <v>0.5</v>
      </c>
      <c r="H34" s="87"/>
      <c r="I34" s="87"/>
      <c r="J34" s="143">
        <v>0</v>
      </c>
      <c r="K34" s="143">
        <v>0</v>
      </c>
      <c r="L34" s="79">
        <v>0.2</v>
      </c>
      <c r="M34" s="79">
        <v>0.2</v>
      </c>
      <c r="N34" s="79"/>
      <c r="O34" s="79"/>
      <c r="P34" s="79"/>
      <c r="Q34" s="79"/>
      <c r="R34" s="79"/>
      <c r="S34" s="79"/>
      <c r="T34" s="79"/>
      <c r="U34" s="55" t="s">
        <v>193</v>
      </c>
      <c r="V34" s="79" t="s">
        <v>37</v>
      </c>
      <c r="W34" s="79" t="s">
        <v>218</v>
      </c>
      <c r="X34" s="54"/>
      <c r="Y34" s="79"/>
      <c r="Z34" s="63"/>
      <c r="AA34" s="63"/>
      <c r="AB34" s="53"/>
      <c r="AC34" s="82"/>
    </row>
    <row r="35" spans="1:29" hidden="1" outlineLevel="1" x14ac:dyDescent="0.25">
      <c r="B35" s="54"/>
      <c r="C35" s="95"/>
      <c r="D35" s="52" t="s">
        <v>188</v>
      </c>
      <c r="E35" s="55"/>
      <c r="F35" s="87">
        <v>0.5</v>
      </c>
      <c r="G35" s="87">
        <v>0.5</v>
      </c>
      <c r="H35" s="87"/>
      <c r="I35" s="87"/>
      <c r="J35" s="143">
        <v>0</v>
      </c>
      <c r="K35" s="79">
        <v>0.3</v>
      </c>
      <c r="L35" s="79">
        <v>0.2</v>
      </c>
      <c r="M35" s="143">
        <v>0</v>
      </c>
      <c r="N35" s="79"/>
      <c r="O35" s="79"/>
      <c r="P35" s="79"/>
      <c r="Q35" s="79"/>
      <c r="R35" s="79"/>
      <c r="S35" s="79"/>
      <c r="T35" s="79"/>
      <c r="U35" s="55" t="s">
        <v>37</v>
      </c>
      <c r="V35" s="79" t="s">
        <v>37</v>
      </c>
      <c r="W35" s="79" t="s">
        <v>218</v>
      </c>
      <c r="X35" s="54"/>
      <c r="Y35" s="79"/>
      <c r="Z35" s="63"/>
      <c r="AA35" s="63"/>
      <c r="AB35" s="53"/>
      <c r="AC35" s="82"/>
    </row>
    <row r="36" spans="1:29" ht="40.200000000000003" hidden="1" outlineLevel="1" thickBot="1" x14ac:dyDescent="0.3">
      <c r="B36" s="54"/>
      <c r="C36" s="95"/>
      <c r="D36" s="70" t="s">
        <v>189</v>
      </c>
      <c r="E36" s="55"/>
      <c r="F36" s="87">
        <v>0.5</v>
      </c>
      <c r="G36" s="87">
        <v>0.5</v>
      </c>
      <c r="H36" s="87"/>
      <c r="I36" s="87"/>
      <c r="J36" s="143">
        <v>0</v>
      </c>
      <c r="K36" s="79">
        <v>0.3</v>
      </c>
      <c r="L36" s="79">
        <v>0.2</v>
      </c>
      <c r="M36" s="143">
        <v>0</v>
      </c>
      <c r="N36" s="79"/>
      <c r="O36" s="79"/>
      <c r="P36" s="79"/>
      <c r="Q36" s="79"/>
      <c r="R36" s="79"/>
      <c r="S36" s="79"/>
      <c r="T36" s="79"/>
      <c r="U36" s="55" t="s">
        <v>37</v>
      </c>
      <c r="V36" s="79" t="s">
        <v>37</v>
      </c>
      <c r="W36" s="79" t="s">
        <v>218</v>
      </c>
      <c r="X36" s="54"/>
      <c r="Y36" s="80"/>
      <c r="Z36" s="75"/>
      <c r="AA36" s="75"/>
      <c r="AB36" s="71"/>
      <c r="AC36" s="84"/>
    </row>
    <row r="37" spans="1:29" s="56" customFormat="1" ht="48.6" customHeight="1" collapsed="1" thickBot="1" x14ac:dyDescent="0.35">
      <c r="A37" s="56">
        <v>3</v>
      </c>
      <c r="B37" s="116" t="s">
        <v>5</v>
      </c>
      <c r="C37" s="116" t="s">
        <v>132</v>
      </c>
      <c r="D37" s="68" t="s">
        <v>54</v>
      </c>
      <c r="E37" s="116">
        <f>F37+G37</f>
        <v>8</v>
      </c>
      <c r="F37" s="118">
        <f>SUM(F38:F43)</f>
        <v>3.5</v>
      </c>
      <c r="G37" s="118">
        <f>SUM(G38:G43)</f>
        <v>4.5</v>
      </c>
      <c r="H37" s="118"/>
      <c r="I37" s="118"/>
      <c r="J37" s="116">
        <f>SUM(J38:J43)</f>
        <v>0.5</v>
      </c>
      <c r="K37" s="116">
        <f>SUM(K38:K43)</f>
        <v>1.25</v>
      </c>
      <c r="L37" s="116">
        <f>SUM(L38:L43)</f>
        <v>1</v>
      </c>
      <c r="M37" s="116">
        <f>SUM(M38:M43)</f>
        <v>0.75</v>
      </c>
      <c r="N37" s="116"/>
      <c r="O37" s="116"/>
      <c r="P37" s="116"/>
      <c r="Q37" s="116"/>
      <c r="R37" s="116"/>
      <c r="S37" s="116"/>
      <c r="T37" s="116"/>
      <c r="U37" s="116" t="s">
        <v>37</v>
      </c>
      <c r="V37" s="116" t="s">
        <v>37</v>
      </c>
      <c r="W37" s="116" t="s">
        <v>37</v>
      </c>
      <c r="X37" s="67" t="s">
        <v>144</v>
      </c>
      <c r="Y37" s="115" t="s">
        <v>256</v>
      </c>
      <c r="Z37" s="67">
        <v>28.914000000000001</v>
      </c>
      <c r="AA37" s="67" t="s">
        <v>130</v>
      </c>
      <c r="AB37" s="69">
        <v>1020008</v>
      </c>
      <c r="AC37" s="99"/>
    </row>
    <row r="38" spans="1:29" ht="52.8" hidden="1" outlineLevel="1" x14ac:dyDescent="0.25">
      <c r="B38" s="54"/>
      <c r="C38" s="95"/>
      <c r="D38" s="64" t="s">
        <v>194</v>
      </c>
      <c r="E38" s="55"/>
      <c r="F38" s="87">
        <v>0.25</v>
      </c>
      <c r="G38" s="87">
        <v>1</v>
      </c>
      <c r="H38" s="87"/>
      <c r="I38" s="87"/>
      <c r="J38" s="148">
        <v>0</v>
      </c>
      <c r="K38" s="148">
        <v>0</v>
      </c>
      <c r="L38" s="149">
        <v>0.25</v>
      </c>
      <c r="M38" s="148">
        <v>0</v>
      </c>
      <c r="N38" s="146"/>
      <c r="O38" s="79"/>
      <c r="P38" s="79"/>
      <c r="Q38" s="79"/>
      <c r="R38" s="79"/>
      <c r="S38" s="79"/>
      <c r="T38" s="79"/>
      <c r="U38" s="55" t="s">
        <v>37</v>
      </c>
      <c r="V38" s="79" t="s">
        <v>37</v>
      </c>
      <c r="W38" s="79" t="s">
        <v>37</v>
      </c>
      <c r="X38" s="54"/>
      <c r="Y38" s="105"/>
      <c r="Z38" s="63"/>
      <c r="AA38" s="63"/>
      <c r="AB38" s="65"/>
      <c r="AC38" s="89"/>
    </row>
    <row r="39" spans="1:29" ht="52.8" hidden="1" outlineLevel="1" x14ac:dyDescent="0.25">
      <c r="B39" s="54"/>
      <c r="C39" s="122"/>
      <c r="D39" s="52" t="s">
        <v>195</v>
      </c>
      <c r="E39" s="55"/>
      <c r="F39" s="87">
        <v>1</v>
      </c>
      <c r="G39" s="87">
        <v>1</v>
      </c>
      <c r="H39" s="87"/>
      <c r="I39" s="87"/>
      <c r="J39" s="149">
        <v>0.25</v>
      </c>
      <c r="K39" s="149">
        <v>0.5</v>
      </c>
      <c r="L39" s="149">
        <v>0.25</v>
      </c>
      <c r="M39" s="148">
        <v>0</v>
      </c>
      <c r="N39" s="146"/>
      <c r="O39" s="79"/>
      <c r="P39" s="79"/>
      <c r="Q39" s="79"/>
      <c r="R39" s="79"/>
      <c r="S39" s="79"/>
      <c r="T39" s="79"/>
      <c r="U39" s="55" t="s">
        <v>37</v>
      </c>
      <c r="V39" s="79" t="s">
        <v>37</v>
      </c>
      <c r="W39" s="79" t="s">
        <v>37</v>
      </c>
      <c r="X39" s="54"/>
      <c r="Y39" s="106"/>
      <c r="Z39" s="55"/>
      <c r="AA39" s="55"/>
      <c r="AB39" s="72"/>
      <c r="AC39" s="82"/>
    </row>
    <row r="40" spans="1:29" ht="207.6" hidden="1" customHeight="1" outlineLevel="1" x14ac:dyDescent="0.25">
      <c r="B40" s="54"/>
      <c r="C40" s="95"/>
      <c r="D40" s="52" t="s">
        <v>196</v>
      </c>
      <c r="E40" s="55"/>
      <c r="F40" s="87">
        <v>1</v>
      </c>
      <c r="G40" s="87">
        <v>1</v>
      </c>
      <c r="H40" s="87"/>
      <c r="I40" s="87"/>
      <c r="J40" s="149">
        <v>0.25</v>
      </c>
      <c r="K40" s="149">
        <v>0.5</v>
      </c>
      <c r="L40" s="148">
        <v>0</v>
      </c>
      <c r="M40" s="149">
        <v>0.25</v>
      </c>
      <c r="N40" s="146"/>
      <c r="O40" s="79"/>
      <c r="P40" s="79"/>
      <c r="Q40" s="79"/>
      <c r="R40" s="79"/>
      <c r="S40" s="79"/>
      <c r="T40" s="79"/>
      <c r="U40" s="55" t="s">
        <v>37</v>
      </c>
      <c r="V40" s="79" t="s">
        <v>37</v>
      </c>
      <c r="W40" s="79" t="s">
        <v>37</v>
      </c>
      <c r="X40" s="54"/>
      <c r="Y40" s="106"/>
      <c r="Z40" s="55"/>
      <c r="AA40" s="55"/>
      <c r="AB40" s="53"/>
      <c r="AC40" s="82"/>
    </row>
    <row r="41" spans="1:29" ht="39.6" hidden="1" outlineLevel="1" x14ac:dyDescent="0.25">
      <c r="B41" s="54"/>
      <c r="C41" s="95"/>
      <c r="D41" s="52" t="s">
        <v>197</v>
      </c>
      <c r="E41" s="55"/>
      <c r="F41" s="87">
        <v>0.5</v>
      </c>
      <c r="G41" s="87">
        <v>0.5</v>
      </c>
      <c r="H41" s="87"/>
      <c r="I41" s="87"/>
      <c r="J41" s="148">
        <v>0</v>
      </c>
      <c r="K41" s="148">
        <v>0</v>
      </c>
      <c r="L41" s="149">
        <v>0.25</v>
      </c>
      <c r="M41" s="149">
        <v>0.25</v>
      </c>
      <c r="N41" s="146"/>
      <c r="O41" s="79"/>
      <c r="P41" s="79"/>
      <c r="Q41" s="79"/>
      <c r="R41" s="79"/>
      <c r="S41" s="79"/>
      <c r="T41" s="79"/>
      <c r="U41" s="55" t="s">
        <v>37</v>
      </c>
      <c r="V41" s="79" t="s">
        <v>37</v>
      </c>
      <c r="W41" s="79" t="s">
        <v>37</v>
      </c>
      <c r="X41" s="54"/>
      <c r="Y41" s="106"/>
      <c r="Z41" s="55"/>
      <c r="AA41" s="55"/>
      <c r="AB41" s="53"/>
      <c r="AC41" s="82"/>
    </row>
    <row r="42" spans="1:29" ht="26.4" hidden="1" outlineLevel="1" x14ac:dyDescent="0.25">
      <c r="B42" s="54"/>
      <c r="C42" s="95"/>
      <c r="D42" s="52" t="s">
        <v>198</v>
      </c>
      <c r="E42" s="55"/>
      <c r="F42" s="88">
        <v>0.25</v>
      </c>
      <c r="G42" s="88">
        <v>1</v>
      </c>
      <c r="H42" s="88"/>
      <c r="I42" s="88"/>
      <c r="J42" s="148">
        <v>0</v>
      </c>
      <c r="K42" s="149">
        <v>0.25</v>
      </c>
      <c r="L42" s="148">
        <v>0</v>
      </c>
      <c r="M42" s="148">
        <v>0</v>
      </c>
      <c r="N42" s="146"/>
      <c r="O42" s="79"/>
      <c r="P42" s="79"/>
      <c r="Q42" s="79"/>
      <c r="R42" s="79"/>
      <c r="S42" s="79"/>
      <c r="T42" s="79"/>
      <c r="U42" s="55" t="s">
        <v>37</v>
      </c>
      <c r="V42" s="79" t="s">
        <v>37</v>
      </c>
      <c r="W42" s="79" t="s">
        <v>37</v>
      </c>
      <c r="X42" s="54"/>
      <c r="Y42" s="106"/>
      <c r="Z42" s="55"/>
      <c r="AA42" s="55"/>
      <c r="AB42" s="53"/>
      <c r="AC42" s="82"/>
    </row>
    <row r="43" spans="1:29" ht="40.200000000000003" hidden="1" outlineLevel="1" thickBot="1" x14ac:dyDescent="0.3">
      <c r="B43" s="54"/>
      <c r="C43" s="95"/>
      <c r="D43" s="52" t="s">
        <v>199</v>
      </c>
      <c r="E43" s="55"/>
      <c r="F43" s="88">
        <v>0.5</v>
      </c>
      <c r="G43" s="88">
        <v>0</v>
      </c>
      <c r="H43" s="88"/>
      <c r="I43" s="88"/>
      <c r="J43" s="148">
        <v>0</v>
      </c>
      <c r="K43" s="148">
        <v>0</v>
      </c>
      <c r="L43" s="149">
        <v>0.25</v>
      </c>
      <c r="M43" s="149">
        <v>0.25</v>
      </c>
      <c r="N43" s="146"/>
      <c r="O43" s="79"/>
      <c r="P43" s="79"/>
      <c r="Q43" s="79"/>
      <c r="R43" s="79"/>
      <c r="S43" s="79"/>
      <c r="T43" s="79"/>
      <c r="U43" s="55" t="s">
        <v>37</v>
      </c>
      <c r="V43" s="79" t="s">
        <v>37</v>
      </c>
      <c r="W43" s="79" t="s">
        <v>37</v>
      </c>
      <c r="X43" s="54"/>
      <c r="Y43" s="107"/>
      <c r="Z43" s="55"/>
      <c r="AA43" s="55"/>
      <c r="AB43" s="53"/>
      <c r="AC43" s="84"/>
    </row>
    <row r="44" spans="1:29" s="56" customFormat="1" ht="35.4" customHeight="1" collapsed="1" thickBot="1" x14ac:dyDescent="0.35">
      <c r="A44" s="56">
        <v>4</v>
      </c>
      <c r="B44" s="116" t="s">
        <v>4</v>
      </c>
      <c r="C44" s="116" t="s">
        <v>133</v>
      </c>
      <c r="D44" s="68" t="s">
        <v>55</v>
      </c>
      <c r="E44" s="116">
        <f>F44+G44</f>
        <v>8</v>
      </c>
      <c r="F44" s="118">
        <f>SUM(F45:F51)</f>
        <v>5</v>
      </c>
      <c r="G44" s="118">
        <f>SUM(G45:G51)</f>
        <v>3</v>
      </c>
      <c r="H44" s="118"/>
      <c r="I44" s="118"/>
      <c r="J44" s="147"/>
      <c r="K44" s="147"/>
      <c r="L44" s="147"/>
      <c r="M44" s="147"/>
      <c r="N44" s="116"/>
      <c r="O44" s="116"/>
      <c r="P44" s="116"/>
      <c r="Q44" s="116"/>
      <c r="R44" s="116"/>
      <c r="S44" s="116"/>
      <c r="T44" s="116"/>
      <c r="U44" s="116" t="s">
        <v>37</v>
      </c>
      <c r="V44" s="116" t="s">
        <v>37</v>
      </c>
      <c r="W44" s="116" t="s">
        <v>37</v>
      </c>
      <c r="X44" s="67" t="s">
        <v>175</v>
      </c>
      <c r="Y44" s="115" t="s">
        <v>257</v>
      </c>
      <c r="Z44" s="67">
        <v>28.867000000000001</v>
      </c>
      <c r="AA44" s="67" t="s">
        <v>130</v>
      </c>
      <c r="AB44" s="69">
        <v>1020009</v>
      </c>
      <c r="AC44" s="99"/>
    </row>
    <row r="45" spans="1:29" ht="52.8" hidden="1" outlineLevel="1" x14ac:dyDescent="0.25">
      <c r="B45" s="54"/>
      <c r="C45" s="95"/>
      <c r="D45" s="64" t="s">
        <v>200</v>
      </c>
      <c r="E45" s="55"/>
      <c r="F45" s="87">
        <v>0.75</v>
      </c>
      <c r="G45" s="87">
        <v>0.5</v>
      </c>
      <c r="H45" s="87"/>
      <c r="I45" s="87"/>
      <c r="J45" s="83"/>
      <c r="K45" s="83"/>
      <c r="L45" s="83"/>
      <c r="M45" s="83"/>
      <c r="N45" s="83"/>
      <c r="O45" s="83"/>
      <c r="P45" s="83"/>
      <c r="Q45" s="83"/>
      <c r="R45" s="83"/>
      <c r="S45" s="83"/>
      <c r="T45" s="83"/>
      <c r="U45" s="87" t="s">
        <v>207</v>
      </c>
      <c r="V45" s="83" t="s">
        <v>207</v>
      </c>
      <c r="W45" s="83" t="s">
        <v>207</v>
      </c>
      <c r="X45" s="86"/>
      <c r="Y45" s="108"/>
      <c r="Z45" s="63"/>
      <c r="AA45" s="63"/>
      <c r="AB45" s="65"/>
      <c r="AC45" s="89"/>
    </row>
    <row r="46" spans="1:29" ht="81" hidden="1" customHeight="1" outlineLevel="1" x14ac:dyDescent="0.25">
      <c r="B46" s="54"/>
      <c r="C46" s="95"/>
      <c r="D46" s="52" t="s">
        <v>201</v>
      </c>
      <c r="E46" s="55"/>
      <c r="F46" s="87">
        <v>0.75</v>
      </c>
      <c r="G46" s="87">
        <v>0.5</v>
      </c>
      <c r="H46" s="87"/>
      <c r="I46" s="87"/>
      <c r="J46" s="83"/>
      <c r="K46" s="83"/>
      <c r="L46" s="83"/>
      <c r="M46" s="83"/>
      <c r="N46" s="83"/>
      <c r="O46" s="83"/>
      <c r="P46" s="83"/>
      <c r="Q46" s="83"/>
      <c r="R46" s="83"/>
      <c r="S46" s="83"/>
      <c r="T46" s="83"/>
      <c r="U46" s="87" t="s">
        <v>207</v>
      </c>
      <c r="V46" s="83" t="s">
        <v>207</v>
      </c>
      <c r="W46" s="83" t="s">
        <v>207</v>
      </c>
      <c r="X46" s="86"/>
      <c r="Y46" s="108"/>
      <c r="Z46" s="63"/>
      <c r="AA46" s="63"/>
      <c r="AB46" s="53"/>
      <c r="AC46" s="82"/>
    </row>
    <row r="47" spans="1:29" ht="26.4" hidden="1" outlineLevel="1" x14ac:dyDescent="0.25">
      <c r="B47" s="54"/>
      <c r="C47" s="95"/>
      <c r="D47" s="70" t="s">
        <v>202</v>
      </c>
      <c r="E47" s="55"/>
      <c r="F47" s="87">
        <v>1</v>
      </c>
      <c r="G47" s="87">
        <v>0.5</v>
      </c>
      <c r="H47" s="87"/>
      <c r="I47" s="87"/>
      <c r="J47" s="83"/>
      <c r="K47" s="83"/>
      <c r="L47" s="83"/>
      <c r="M47" s="83"/>
      <c r="N47" s="83"/>
      <c r="O47" s="83"/>
      <c r="P47" s="83"/>
      <c r="Q47" s="83"/>
      <c r="R47" s="83"/>
      <c r="S47" s="83"/>
      <c r="T47" s="83"/>
      <c r="U47" s="87" t="s">
        <v>207</v>
      </c>
      <c r="V47" s="83" t="s">
        <v>207</v>
      </c>
      <c r="W47" s="83" t="s">
        <v>207</v>
      </c>
      <c r="X47" s="86"/>
      <c r="Y47" s="108"/>
      <c r="Z47" s="55"/>
      <c r="AA47" s="55"/>
      <c r="AB47" s="71"/>
      <c r="AC47" s="82"/>
    </row>
    <row r="48" spans="1:29" ht="66" hidden="1" outlineLevel="1" x14ac:dyDescent="0.25">
      <c r="B48" s="54"/>
      <c r="C48" s="95"/>
      <c r="D48" s="70" t="s">
        <v>203</v>
      </c>
      <c r="E48" s="55"/>
      <c r="F48" s="87">
        <v>0.25</v>
      </c>
      <c r="G48" s="87">
        <v>0.25</v>
      </c>
      <c r="H48" s="87"/>
      <c r="I48" s="87"/>
      <c r="J48" s="83"/>
      <c r="K48" s="83"/>
      <c r="L48" s="83"/>
      <c r="M48" s="83"/>
      <c r="N48" s="83"/>
      <c r="O48" s="83"/>
      <c r="P48" s="83"/>
      <c r="Q48" s="83"/>
      <c r="R48" s="83"/>
      <c r="S48" s="83"/>
      <c r="T48" s="83"/>
      <c r="U48" s="87" t="s">
        <v>207</v>
      </c>
      <c r="V48" s="83" t="s">
        <v>207</v>
      </c>
      <c r="W48" s="83" t="s">
        <v>207</v>
      </c>
      <c r="X48" s="86"/>
      <c r="Y48" s="108"/>
      <c r="Z48" s="55"/>
      <c r="AA48" s="55"/>
      <c r="AB48" s="71"/>
      <c r="AC48" s="82"/>
    </row>
    <row r="49" spans="1:29" ht="39.6" hidden="1" outlineLevel="1" x14ac:dyDescent="0.25">
      <c r="B49" s="54"/>
      <c r="C49" s="95"/>
      <c r="D49" s="70" t="s">
        <v>204</v>
      </c>
      <c r="E49" s="55"/>
      <c r="F49" s="87">
        <v>1</v>
      </c>
      <c r="G49" s="87">
        <v>0.5</v>
      </c>
      <c r="H49" s="87"/>
      <c r="I49" s="87"/>
      <c r="J49" s="83"/>
      <c r="K49" s="83"/>
      <c r="L49" s="83"/>
      <c r="M49" s="83"/>
      <c r="N49" s="83"/>
      <c r="O49" s="83"/>
      <c r="P49" s="83"/>
      <c r="Q49" s="83"/>
      <c r="R49" s="83"/>
      <c r="S49" s="83"/>
      <c r="T49" s="83"/>
      <c r="U49" s="87" t="s">
        <v>207</v>
      </c>
      <c r="V49" s="83" t="s">
        <v>207</v>
      </c>
      <c r="W49" s="83" t="s">
        <v>207</v>
      </c>
      <c r="X49" s="86"/>
      <c r="Y49" s="108"/>
      <c r="Z49" s="55"/>
      <c r="AA49" s="55"/>
      <c r="AB49" s="71"/>
      <c r="AC49" s="82"/>
    </row>
    <row r="50" spans="1:29" ht="26.4" hidden="1" outlineLevel="1" x14ac:dyDescent="0.25">
      <c r="B50" s="54"/>
      <c r="C50" s="95"/>
      <c r="D50" s="70" t="s">
        <v>205</v>
      </c>
      <c r="E50" s="55"/>
      <c r="F50" s="87">
        <v>0.5</v>
      </c>
      <c r="G50" s="87">
        <v>0.25</v>
      </c>
      <c r="H50" s="87"/>
      <c r="I50" s="87"/>
      <c r="J50" s="83"/>
      <c r="K50" s="83"/>
      <c r="L50" s="83"/>
      <c r="M50" s="83"/>
      <c r="N50" s="83"/>
      <c r="O50" s="83"/>
      <c r="P50" s="83"/>
      <c r="Q50" s="83"/>
      <c r="R50" s="83"/>
      <c r="S50" s="83"/>
      <c r="T50" s="83"/>
      <c r="U50" s="87" t="s">
        <v>207</v>
      </c>
      <c r="V50" s="83" t="s">
        <v>207</v>
      </c>
      <c r="W50" s="83" t="s">
        <v>207</v>
      </c>
      <c r="X50" s="86"/>
      <c r="Y50" s="108"/>
      <c r="Z50" s="63"/>
      <c r="AA50" s="63"/>
      <c r="AB50" s="71"/>
      <c r="AC50" s="82"/>
    </row>
    <row r="51" spans="1:29" ht="53.4" hidden="1" outlineLevel="1" thickBot="1" x14ac:dyDescent="0.3">
      <c r="B51" s="54"/>
      <c r="C51" s="95"/>
      <c r="D51" s="70" t="s">
        <v>206</v>
      </c>
      <c r="E51" s="55"/>
      <c r="F51" s="87">
        <v>0.75</v>
      </c>
      <c r="G51" s="87">
        <v>0.5</v>
      </c>
      <c r="H51" s="87"/>
      <c r="I51" s="87"/>
      <c r="J51" s="83"/>
      <c r="K51" s="83"/>
      <c r="L51" s="83"/>
      <c r="M51" s="83"/>
      <c r="N51" s="83"/>
      <c r="O51" s="83"/>
      <c r="P51" s="83"/>
      <c r="Q51" s="83"/>
      <c r="R51" s="83"/>
      <c r="S51" s="83"/>
      <c r="T51" s="83"/>
      <c r="U51" s="87" t="s">
        <v>207</v>
      </c>
      <c r="V51" s="83" t="s">
        <v>207</v>
      </c>
      <c r="W51" s="83" t="s">
        <v>207</v>
      </c>
      <c r="X51" s="86"/>
      <c r="Y51" s="109"/>
      <c r="Z51" s="101"/>
      <c r="AA51" s="101"/>
      <c r="AB51" s="71"/>
      <c r="AC51" s="84"/>
    </row>
    <row r="52" spans="1:29" s="56" customFormat="1" ht="36" customHeight="1" collapsed="1" thickBot="1" x14ac:dyDescent="0.35">
      <c r="A52" s="56">
        <v>5</v>
      </c>
      <c r="B52" s="116" t="s">
        <v>6</v>
      </c>
      <c r="C52" s="116" t="s">
        <v>134</v>
      </c>
      <c r="D52" s="68" t="s">
        <v>56</v>
      </c>
      <c r="E52" s="118">
        <f>F52+G52</f>
        <v>4</v>
      </c>
      <c r="F52" s="118">
        <f>SUM(F53:F54)</f>
        <v>2</v>
      </c>
      <c r="G52" s="118">
        <f>SUM(G53:G54)</f>
        <v>2</v>
      </c>
      <c r="H52" s="118"/>
      <c r="I52" s="118"/>
      <c r="J52" s="118">
        <f>SUM(J53:J54)</f>
        <v>0.5</v>
      </c>
      <c r="K52" s="118">
        <f>SUM(K53:K54)</f>
        <v>0.5</v>
      </c>
      <c r="L52" s="118">
        <f>SUM(L53:L54)</f>
        <v>0.5</v>
      </c>
      <c r="M52" s="118">
        <f>SUM(M53:M54)</f>
        <v>0.5</v>
      </c>
      <c r="N52" s="118"/>
      <c r="O52" s="118"/>
      <c r="P52" s="118"/>
      <c r="Q52" s="118"/>
      <c r="R52" s="118"/>
      <c r="S52" s="118"/>
      <c r="T52" s="118"/>
      <c r="U52" s="118" t="s">
        <v>38</v>
      </c>
      <c r="V52" s="118" t="s">
        <v>38</v>
      </c>
      <c r="W52" s="118" t="s">
        <v>38</v>
      </c>
      <c r="X52" s="67" t="s">
        <v>145</v>
      </c>
      <c r="Y52" s="113" t="s">
        <v>214</v>
      </c>
      <c r="Z52" s="67">
        <v>28.867999999999999</v>
      </c>
      <c r="AA52" s="67" t="s">
        <v>130</v>
      </c>
      <c r="AB52" s="69">
        <v>1020018</v>
      </c>
      <c r="AC52" s="99"/>
    </row>
    <row r="53" spans="1:29" ht="27.6" hidden="1" outlineLevel="1" x14ac:dyDescent="0.25">
      <c r="B53" s="54"/>
      <c r="C53" s="95"/>
      <c r="D53" s="104" t="s">
        <v>209</v>
      </c>
      <c r="E53" s="87"/>
      <c r="F53" s="78">
        <v>0.5</v>
      </c>
      <c r="G53" s="78">
        <v>0.5</v>
      </c>
      <c r="H53" s="78"/>
      <c r="I53" s="78"/>
      <c r="J53" s="156">
        <v>0.3</v>
      </c>
      <c r="K53" s="156">
        <v>0.2</v>
      </c>
      <c r="L53" s="156">
        <v>0</v>
      </c>
      <c r="M53" s="156">
        <v>0</v>
      </c>
      <c r="N53" s="83"/>
      <c r="O53" s="83"/>
      <c r="P53" s="83"/>
      <c r="Q53" s="83"/>
      <c r="R53" s="83"/>
      <c r="S53" s="83"/>
      <c r="T53" s="83"/>
      <c r="U53" s="87" t="s">
        <v>37</v>
      </c>
      <c r="V53" s="83" t="s">
        <v>37</v>
      </c>
      <c r="W53" s="83" t="s">
        <v>38</v>
      </c>
      <c r="X53" s="86"/>
      <c r="Y53" s="90"/>
      <c r="Z53" s="63"/>
      <c r="AA53" s="63"/>
      <c r="AB53" s="65"/>
      <c r="AC53" s="89"/>
    </row>
    <row r="54" spans="1:29" ht="28.2" hidden="1" outlineLevel="1" thickBot="1" x14ac:dyDescent="0.3">
      <c r="B54" s="54"/>
      <c r="C54" s="95"/>
      <c r="D54" s="103" t="s">
        <v>208</v>
      </c>
      <c r="E54" s="87"/>
      <c r="F54" s="78">
        <v>1.5</v>
      </c>
      <c r="G54" s="78">
        <v>1.5</v>
      </c>
      <c r="H54" s="78"/>
      <c r="I54" s="78"/>
      <c r="J54" s="156">
        <v>0.2</v>
      </c>
      <c r="K54" s="156">
        <v>0.3</v>
      </c>
      <c r="L54" s="156">
        <v>0.5</v>
      </c>
      <c r="M54" s="156">
        <v>0.5</v>
      </c>
      <c r="N54" s="83"/>
      <c r="O54" s="83"/>
      <c r="P54" s="83"/>
      <c r="Q54" s="83"/>
      <c r="R54" s="83"/>
      <c r="S54" s="83"/>
      <c r="T54" s="83"/>
      <c r="U54" s="87" t="s">
        <v>38</v>
      </c>
      <c r="V54" s="83" t="s">
        <v>38</v>
      </c>
      <c r="W54" s="83" t="s">
        <v>38</v>
      </c>
      <c r="X54" s="86"/>
      <c r="Y54" s="83"/>
      <c r="Z54" s="55"/>
      <c r="AA54" s="55"/>
      <c r="AB54" s="53"/>
      <c r="AC54" s="82"/>
    </row>
    <row r="55" spans="1:29" s="56" customFormat="1" ht="33.6" customHeight="1" collapsed="1" thickBot="1" x14ac:dyDescent="0.35">
      <c r="A55" s="56">
        <v>6</v>
      </c>
      <c r="B55" s="116" t="s">
        <v>11</v>
      </c>
      <c r="C55" s="116" t="s">
        <v>135</v>
      </c>
      <c r="D55" s="68" t="s">
        <v>57</v>
      </c>
      <c r="E55" s="118">
        <f>F55+G55</f>
        <v>5</v>
      </c>
      <c r="F55" s="118">
        <f>SUM(F56:F58)</f>
        <v>3</v>
      </c>
      <c r="G55" s="118">
        <f>SUM(G56:G58)</f>
        <v>2</v>
      </c>
      <c r="H55" s="118"/>
      <c r="I55" s="118"/>
      <c r="J55" s="118">
        <f>SUM(J56:J58)</f>
        <v>0.2</v>
      </c>
      <c r="K55" s="118">
        <f>SUM(K56:K58)</f>
        <v>1</v>
      </c>
      <c r="L55" s="118">
        <f>SUM(L56:L58)</f>
        <v>0.79999999999999993</v>
      </c>
      <c r="M55" s="118">
        <f>SUM(M56:M58)</f>
        <v>1</v>
      </c>
      <c r="N55" s="118"/>
      <c r="O55" s="118"/>
      <c r="P55" s="118"/>
      <c r="Q55" s="118"/>
      <c r="R55" s="118"/>
      <c r="S55" s="118"/>
      <c r="T55" s="118"/>
      <c r="U55" s="118" t="s">
        <v>37</v>
      </c>
      <c r="V55" s="118" t="s">
        <v>37</v>
      </c>
      <c r="W55" s="118" t="s">
        <v>38</v>
      </c>
      <c r="X55" s="69" t="s">
        <v>178</v>
      </c>
      <c r="Y55" s="113" t="s">
        <v>213</v>
      </c>
      <c r="Z55" s="67">
        <v>28.869</v>
      </c>
      <c r="AA55" s="67" t="s">
        <v>130</v>
      </c>
      <c r="AB55" s="69">
        <v>1020010</v>
      </c>
      <c r="AC55" s="99"/>
    </row>
    <row r="56" spans="1:29" ht="52.8" hidden="1" outlineLevel="1" x14ac:dyDescent="0.25">
      <c r="B56" s="54"/>
      <c r="C56" s="95"/>
      <c r="D56" s="91" t="s">
        <v>210</v>
      </c>
      <c r="E56" s="55"/>
      <c r="F56" s="78">
        <v>1</v>
      </c>
      <c r="G56" s="78">
        <v>0.75</v>
      </c>
      <c r="H56" s="78"/>
      <c r="I56" s="78"/>
      <c r="J56" s="151" t="s">
        <v>278</v>
      </c>
      <c r="K56" s="152">
        <v>0.4</v>
      </c>
      <c r="L56" s="152">
        <v>0.3</v>
      </c>
      <c r="M56" s="152">
        <v>0.3</v>
      </c>
      <c r="N56" s="146"/>
      <c r="O56" s="79"/>
      <c r="P56" s="79"/>
      <c r="Q56" s="79"/>
      <c r="R56" s="79"/>
      <c r="S56" s="79"/>
      <c r="T56" s="79"/>
      <c r="U56" s="61" t="s">
        <v>37</v>
      </c>
      <c r="V56" s="79" t="s">
        <v>37</v>
      </c>
      <c r="W56" s="79" t="s">
        <v>58</v>
      </c>
      <c r="X56" s="86"/>
      <c r="Y56" s="76"/>
      <c r="Z56" s="61"/>
      <c r="AA56" s="61"/>
      <c r="AB56" s="53"/>
      <c r="AC56" s="89"/>
    </row>
    <row r="57" spans="1:29" ht="118.8" hidden="1" outlineLevel="1" x14ac:dyDescent="0.25">
      <c r="B57" s="54"/>
      <c r="C57" s="95"/>
      <c r="D57" s="91" t="s">
        <v>211</v>
      </c>
      <c r="E57" s="55"/>
      <c r="F57" s="78">
        <v>1.5</v>
      </c>
      <c r="G57" s="78">
        <v>1</v>
      </c>
      <c r="H57" s="78"/>
      <c r="I57" s="78"/>
      <c r="J57" s="152">
        <v>0.2</v>
      </c>
      <c r="K57" s="152">
        <v>0.4</v>
      </c>
      <c r="L57" s="152">
        <v>0.4</v>
      </c>
      <c r="M57" s="152">
        <v>0.5</v>
      </c>
      <c r="N57" s="146"/>
      <c r="O57" s="79"/>
      <c r="P57" s="79"/>
      <c r="Q57" s="79"/>
      <c r="R57" s="79"/>
      <c r="S57" s="79"/>
      <c r="T57" s="79"/>
      <c r="U57" s="61" t="s">
        <v>37</v>
      </c>
      <c r="V57" s="79" t="s">
        <v>37</v>
      </c>
      <c r="W57" s="79" t="s">
        <v>37</v>
      </c>
      <c r="X57" s="86"/>
      <c r="Y57" s="79"/>
      <c r="Z57" s="61"/>
      <c r="AA57" s="61"/>
      <c r="AB57" s="53"/>
      <c r="AC57" s="82"/>
    </row>
    <row r="58" spans="1:29" ht="40.200000000000003" hidden="1" outlineLevel="1" thickBot="1" x14ac:dyDescent="0.3">
      <c r="B58" s="54"/>
      <c r="C58" s="95"/>
      <c r="D58" s="91" t="s">
        <v>212</v>
      </c>
      <c r="E58" s="55"/>
      <c r="F58" s="78">
        <v>0.5</v>
      </c>
      <c r="G58" s="78">
        <v>0.25</v>
      </c>
      <c r="H58" s="78"/>
      <c r="I58" s="78"/>
      <c r="J58" s="153">
        <v>0</v>
      </c>
      <c r="K58" s="152">
        <v>0.2</v>
      </c>
      <c r="L58" s="152">
        <v>0.1</v>
      </c>
      <c r="M58" s="152">
        <v>0.2</v>
      </c>
      <c r="N58" s="146"/>
      <c r="O58" s="79"/>
      <c r="P58" s="79"/>
      <c r="Q58" s="79"/>
      <c r="R58" s="79"/>
      <c r="S58" s="79"/>
      <c r="T58" s="79"/>
      <c r="U58" s="61" t="s">
        <v>37</v>
      </c>
      <c r="V58" s="79" t="s">
        <v>37</v>
      </c>
      <c r="W58" s="79" t="s">
        <v>37</v>
      </c>
      <c r="X58" s="86"/>
      <c r="Y58" s="80"/>
      <c r="Z58" s="61"/>
      <c r="AA58" s="61"/>
      <c r="AB58" s="53"/>
      <c r="AC58" s="84"/>
    </row>
    <row r="59" spans="1:29" s="56" customFormat="1" ht="34.200000000000003" customHeight="1" collapsed="1" thickBot="1" x14ac:dyDescent="0.35">
      <c r="A59" s="56">
        <v>7</v>
      </c>
      <c r="B59" s="116" t="s">
        <v>8</v>
      </c>
      <c r="C59" s="116" t="s">
        <v>136</v>
      </c>
      <c r="D59" s="68" t="s">
        <v>59</v>
      </c>
      <c r="E59" s="118">
        <f>F59+G59</f>
        <v>2</v>
      </c>
      <c r="F59" s="118">
        <f>SUM(F60)</f>
        <v>1</v>
      </c>
      <c r="G59" s="118">
        <f>SUM(G60)</f>
        <v>1</v>
      </c>
      <c r="H59" s="118"/>
      <c r="I59" s="150"/>
      <c r="J59" s="150"/>
      <c r="K59" s="150"/>
      <c r="L59" s="150"/>
      <c r="M59" s="150"/>
      <c r="N59" s="118"/>
      <c r="O59" s="118"/>
      <c r="P59" s="118"/>
      <c r="Q59" s="118"/>
      <c r="R59" s="118"/>
      <c r="S59" s="118"/>
      <c r="T59" s="118"/>
      <c r="U59" s="118" t="s">
        <v>39</v>
      </c>
      <c r="V59" s="118" t="s">
        <v>38</v>
      </c>
      <c r="W59" s="118" t="s">
        <v>218</v>
      </c>
      <c r="X59" s="69" t="s">
        <v>146</v>
      </c>
      <c r="Y59" s="113" t="s">
        <v>219</v>
      </c>
      <c r="Z59" s="139">
        <v>28.87</v>
      </c>
      <c r="AA59" s="67" t="s">
        <v>130</v>
      </c>
      <c r="AB59" s="69">
        <v>1020016</v>
      </c>
      <c r="AC59" s="66"/>
    </row>
    <row r="60" spans="1:29" ht="145.19999999999999" hidden="1" outlineLevel="1" x14ac:dyDescent="0.25">
      <c r="B60" s="54"/>
      <c r="C60" s="95"/>
      <c r="D60" s="133" t="s">
        <v>215</v>
      </c>
      <c r="E60" s="87"/>
      <c r="F60" s="92">
        <v>1</v>
      </c>
      <c r="G60" s="92">
        <v>1</v>
      </c>
      <c r="H60" s="92"/>
      <c r="I60" s="92"/>
      <c r="J60" s="83"/>
      <c r="K60" s="83"/>
      <c r="L60" s="83"/>
      <c r="M60" s="83"/>
      <c r="N60" s="83"/>
      <c r="O60" s="83"/>
      <c r="P60" s="83"/>
      <c r="Q60" s="83"/>
      <c r="R60" s="83"/>
      <c r="S60" s="83"/>
      <c r="T60" s="83"/>
      <c r="U60" s="87" t="s">
        <v>216</v>
      </c>
      <c r="V60" s="83" t="s">
        <v>217</v>
      </c>
      <c r="W60" s="83" t="s">
        <v>218</v>
      </c>
      <c r="X60" s="134"/>
      <c r="Y60" s="110"/>
      <c r="Z60" s="135"/>
      <c r="AA60" s="135"/>
      <c r="AB60" s="71"/>
      <c r="AC60" s="136"/>
    </row>
    <row r="61" spans="1:29" s="56" customFormat="1" ht="48.6" customHeight="1" collapsed="1" x14ac:dyDescent="0.3">
      <c r="A61" s="56">
        <v>8</v>
      </c>
      <c r="B61" s="116" t="s">
        <v>7</v>
      </c>
      <c r="C61" s="116" t="s">
        <v>137</v>
      </c>
      <c r="D61" s="117" t="s">
        <v>60</v>
      </c>
      <c r="E61" s="118">
        <f>F61+G61</f>
        <v>7.5</v>
      </c>
      <c r="F61" s="118">
        <f>SUM(F62:F71)</f>
        <v>3.5</v>
      </c>
      <c r="G61" s="118">
        <f>SUM(G62:G71)</f>
        <v>4</v>
      </c>
      <c r="H61" s="118"/>
      <c r="I61" s="118"/>
      <c r="J61" s="118">
        <f>SUM(J62:J71)</f>
        <v>0</v>
      </c>
      <c r="K61" s="118">
        <f>SUM(K62:K71)</f>
        <v>0.89999999999999991</v>
      </c>
      <c r="L61" s="118">
        <f>SUM(L62:L71)</f>
        <v>1.35</v>
      </c>
      <c r="M61" s="118">
        <f>SUM(M62:M71)</f>
        <v>1.25</v>
      </c>
      <c r="N61" s="118"/>
      <c r="O61" s="118"/>
      <c r="P61" s="118"/>
      <c r="Q61" s="118"/>
      <c r="R61" s="118"/>
      <c r="S61" s="118"/>
      <c r="T61" s="118"/>
      <c r="U61" s="118" t="s">
        <v>37</v>
      </c>
      <c r="V61" s="118" t="s">
        <v>37</v>
      </c>
      <c r="W61" s="118" t="s">
        <v>37</v>
      </c>
      <c r="X61" s="116" t="s">
        <v>147</v>
      </c>
      <c r="Y61" s="119" t="s">
        <v>230</v>
      </c>
      <c r="Z61" s="116">
        <v>28.870999999999999</v>
      </c>
      <c r="AA61" s="116" t="s">
        <v>130</v>
      </c>
      <c r="AB61" s="116">
        <v>1020011</v>
      </c>
      <c r="AC61" s="118"/>
    </row>
    <row r="62" spans="1:29" ht="39.6" hidden="1" outlineLevel="1" x14ac:dyDescent="0.25">
      <c r="B62" s="54"/>
      <c r="C62" s="95"/>
      <c r="D62" s="52" t="s">
        <v>220</v>
      </c>
      <c r="E62" s="55"/>
      <c r="F62" s="78">
        <v>0.5</v>
      </c>
      <c r="G62" s="78">
        <v>0.5</v>
      </c>
      <c r="H62" s="78"/>
      <c r="I62" s="78"/>
      <c r="J62" s="144">
        <v>0</v>
      </c>
      <c r="K62" s="79">
        <v>0.1</v>
      </c>
      <c r="L62" s="79">
        <v>0.2</v>
      </c>
      <c r="M62" s="79">
        <v>0.2</v>
      </c>
      <c r="N62" s="79"/>
      <c r="O62" s="79"/>
      <c r="P62" s="79"/>
      <c r="Q62" s="79"/>
      <c r="R62" s="79"/>
      <c r="S62" s="79"/>
      <c r="T62" s="79"/>
      <c r="U62" s="55" t="s">
        <v>37</v>
      </c>
      <c r="V62" s="79" t="s">
        <v>37</v>
      </c>
      <c r="W62" s="79" t="s">
        <v>37</v>
      </c>
      <c r="X62" s="54"/>
      <c r="Y62" s="79"/>
      <c r="Z62" s="55"/>
      <c r="AA62" s="55"/>
      <c r="AB62" s="95"/>
      <c r="AC62" s="82"/>
    </row>
    <row r="63" spans="1:29" ht="79.2" hidden="1" outlineLevel="1" x14ac:dyDescent="0.25">
      <c r="B63" s="54"/>
      <c r="C63" s="95"/>
      <c r="D63" s="52" t="s">
        <v>221</v>
      </c>
      <c r="E63" s="55"/>
      <c r="F63" s="78">
        <v>0</v>
      </c>
      <c r="G63" s="78">
        <v>0.5</v>
      </c>
      <c r="H63" s="78"/>
      <c r="I63" s="78"/>
      <c r="J63" s="143">
        <v>0</v>
      </c>
      <c r="K63" s="143">
        <v>0</v>
      </c>
      <c r="L63" s="143">
        <v>0</v>
      </c>
      <c r="M63" s="143">
        <v>0</v>
      </c>
      <c r="N63" s="79"/>
      <c r="O63" s="79"/>
      <c r="P63" s="79"/>
      <c r="Q63" s="79"/>
      <c r="R63" s="79"/>
      <c r="S63" s="79"/>
      <c r="T63" s="79"/>
      <c r="U63" s="55" t="s">
        <v>37</v>
      </c>
      <c r="V63" s="79" t="s">
        <v>37</v>
      </c>
      <c r="W63" s="79" t="s">
        <v>37</v>
      </c>
      <c r="X63" s="54"/>
      <c r="Y63" s="79"/>
      <c r="Z63" s="55"/>
      <c r="AA63" s="55"/>
      <c r="AB63" s="95"/>
      <c r="AC63" s="82"/>
    </row>
    <row r="64" spans="1:29" ht="52.8" hidden="1" outlineLevel="1" x14ac:dyDescent="0.25">
      <c r="B64" s="54"/>
      <c r="C64" s="95"/>
      <c r="D64" s="52" t="s">
        <v>222</v>
      </c>
      <c r="E64" s="55"/>
      <c r="F64" s="78">
        <v>0.5</v>
      </c>
      <c r="G64" s="78">
        <v>0.5</v>
      </c>
      <c r="H64" s="78"/>
      <c r="I64" s="78"/>
      <c r="J64" s="143">
        <v>0</v>
      </c>
      <c r="K64" s="79">
        <v>0.2</v>
      </c>
      <c r="L64" s="79">
        <v>0.1</v>
      </c>
      <c r="M64" s="79">
        <v>0.2</v>
      </c>
      <c r="N64" s="79"/>
      <c r="O64" s="79"/>
      <c r="P64" s="79"/>
      <c r="Q64" s="79"/>
      <c r="R64" s="79"/>
      <c r="S64" s="79"/>
      <c r="T64" s="79"/>
      <c r="U64" s="55" t="s">
        <v>37</v>
      </c>
      <c r="V64" s="79" t="s">
        <v>37</v>
      </c>
      <c r="W64" s="79" t="s">
        <v>37</v>
      </c>
      <c r="X64" s="54"/>
      <c r="Y64" s="79"/>
      <c r="Z64" s="55"/>
      <c r="AA64" s="55"/>
      <c r="AB64" s="95"/>
      <c r="AC64" s="82"/>
    </row>
    <row r="65" spans="1:29" ht="26.4" hidden="1" outlineLevel="1" x14ac:dyDescent="0.25">
      <c r="B65" s="54"/>
      <c r="C65" s="95"/>
      <c r="D65" s="52" t="s">
        <v>223</v>
      </c>
      <c r="E65" s="55"/>
      <c r="F65" s="78">
        <v>0.5</v>
      </c>
      <c r="G65" s="78">
        <v>0.5</v>
      </c>
      <c r="H65" s="78"/>
      <c r="I65" s="78"/>
      <c r="J65" s="143">
        <v>0</v>
      </c>
      <c r="K65" s="79">
        <v>0.2</v>
      </c>
      <c r="L65" s="79">
        <v>0.1</v>
      </c>
      <c r="M65" s="79">
        <v>0.2</v>
      </c>
      <c r="N65" s="79"/>
      <c r="O65" s="79"/>
      <c r="P65" s="79"/>
      <c r="Q65" s="79"/>
      <c r="R65" s="79"/>
      <c r="S65" s="79"/>
      <c r="T65" s="79"/>
      <c r="U65" s="55" t="s">
        <v>37</v>
      </c>
      <c r="V65" s="79" t="s">
        <v>37</v>
      </c>
      <c r="W65" s="79" t="s">
        <v>37</v>
      </c>
      <c r="X65" s="54"/>
      <c r="Y65" s="79"/>
      <c r="Z65" s="55"/>
      <c r="AA65" s="55"/>
      <c r="AB65" s="95"/>
      <c r="AC65" s="82"/>
    </row>
    <row r="66" spans="1:29" hidden="1" outlineLevel="1" x14ac:dyDescent="0.25">
      <c r="B66" s="54"/>
      <c r="C66" s="95"/>
      <c r="D66" s="52" t="s">
        <v>224</v>
      </c>
      <c r="E66" s="55"/>
      <c r="F66" s="78">
        <v>0.25</v>
      </c>
      <c r="G66" s="78">
        <v>0.25</v>
      </c>
      <c r="H66" s="78"/>
      <c r="I66" s="78"/>
      <c r="J66" s="143">
        <v>0</v>
      </c>
      <c r="K66" s="79">
        <v>0.1</v>
      </c>
      <c r="L66" s="79">
        <v>0.15</v>
      </c>
      <c r="M66" s="143">
        <v>0</v>
      </c>
      <c r="N66" s="79"/>
      <c r="O66" s="79"/>
      <c r="P66" s="79"/>
      <c r="Q66" s="79"/>
      <c r="R66" s="79"/>
      <c r="S66" s="79"/>
      <c r="T66" s="79"/>
      <c r="U66" s="55" t="s">
        <v>37</v>
      </c>
      <c r="V66" s="79" t="s">
        <v>37</v>
      </c>
      <c r="W66" s="79" t="s">
        <v>37</v>
      </c>
      <c r="X66" s="54"/>
      <c r="Y66" s="79"/>
      <c r="Z66" s="55"/>
      <c r="AA66" s="55"/>
      <c r="AB66" s="95"/>
      <c r="AC66" s="82"/>
    </row>
    <row r="67" spans="1:29" hidden="1" outlineLevel="1" x14ac:dyDescent="0.25">
      <c r="B67" s="54"/>
      <c r="C67" s="95"/>
      <c r="D67" s="52" t="s">
        <v>225</v>
      </c>
      <c r="E67" s="55"/>
      <c r="F67" s="78">
        <v>0.25</v>
      </c>
      <c r="G67" s="78">
        <v>0.25</v>
      </c>
      <c r="H67" s="78"/>
      <c r="I67" s="78"/>
      <c r="J67" s="143">
        <v>0</v>
      </c>
      <c r="K67" s="79">
        <v>0.1</v>
      </c>
      <c r="L67" s="79">
        <v>0.15</v>
      </c>
      <c r="M67" s="143">
        <v>0</v>
      </c>
      <c r="N67" s="79"/>
      <c r="O67" s="79"/>
      <c r="P67" s="79"/>
      <c r="Q67" s="79"/>
      <c r="R67" s="79"/>
      <c r="S67" s="79"/>
      <c r="T67" s="79"/>
      <c r="U67" s="55" t="s">
        <v>37</v>
      </c>
      <c r="V67" s="79" t="s">
        <v>37</v>
      </c>
      <c r="W67" s="79" t="s">
        <v>37</v>
      </c>
      <c r="X67" s="54"/>
      <c r="Y67" s="79"/>
      <c r="Z67" s="55"/>
      <c r="AA67" s="55"/>
      <c r="AB67" s="95"/>
      <c r="AC67" s="82"/>
    </row>
    <row r="68" spans="1:29" ht="26.4" hidden="1" outlineLevel="1" x14ac:dyDescent="0.25">
      <c r="B68" s="54"/>
      <c r="C68" s="95"/>
      <c r="D68" s="52" t="s">
        <v>226</v>
      </c>
      <c r="E68" s="55"/>
      <c r="F68" s="78">
        <v>0.5</v>
      </c>
      <c r="G68" s="78">
        <v>0.5</v>
      </c>
      <c r="H68" s="78"/>
      <c r="I68" s="78"/>
      <c r="J68" s="143">
        <v>0</v>
      </c>
      <c r="K68" s="79">
        <v>0.1</v>
      </c>
      <c r="L68" s="79">
        <v>0.2</v>
      </c>
      <c r="M68" s="79">
        <v>0.2</v>
      </c>
      <c r="N68" s="79"/>
      <c r="O68" s="79"/>
      <c r="P68" s="79"/>
      <c r="Q68" s="79"/>
      <c r="R68" s="79"/>
      <c r="S68" s="79"/>
      <c r="T68" s="79"/>
      <c r="U68" s="55" t="s">
        <v>37</v>
      </c>
      <c r="V68" s="79" t="s">
        <v>37</v>
      </c>
      <c r="W68" s="79" t="s">
        <v>37</v>
      </c>
      <c r="X68" s="54"/>
      <c r="Y68" s="79"/>
      <c r="Z68" s="55"/>
      <c r="AA68" s="55"/>
      <c r="AB68" s="95"/>
      <c r="AC68" s="82"/>
    </row>
    <row r="69" spans="1:29" hidden="1" outlineLevel="1" x14ac:dyDescent="0.25">
      <c r="B69" s="54"/>
      <c r="C69" s="95"/>
      <c r="D69" s="52" t="s">
        <v>227</v>
      </c>
      <c r="E69" s="55"/>
      <c r="F69" s="78">
        <v>0.25</v>
      </c>
      <c r="G69" s="78">
        <v>0.25</v>
      </c>
      <c r="H69" s="78"/>
      <c r="I69" s="78"/>
      <c r="J69" s="143">
        <v>0</v>
      </c>
      <c r="K69" s="143">
        <v>0</v>
      </c>
      <c r="L69" s="79">
        <v>0.15</v>
      </c>
      <c r="M69" s="79">
        <v>0.1</v>
      </c>
      <c r="N69" s="79"/>
      <c r="O69" s="79"/>
      <c r="P69" s="79"/>
      <c r="Q69" s="79"/>
      <c r="R69" s="79"/>
      <c r="S69" s="79"/>
      <c r="T69" s="79"/>
      <c r="U69" s="55" t="s">
        <v>37</v>
      </c>
      <c r="V69" s="79" t="s">
        <v>37</v>
      </c>
      <c r="W69" s="79" t="s">
        <v>37</v>
      </c>
      <c r="X69" s="54"/>
      <c r="Y69" s="79"/>
      <c r="Z69" s="55"/>
      <c r="AA69" s="55"/>
      <c r="AB69" s="95"/>
      <c r="AC69" s="82"/>
    </row>
    <row r="70" spans="1:29" hidden="1" outlineLevel="1" x14ac:dyDescent="0.25">
      <c r="B70" s="54"/>
      <c r="C70" s="95"/>
      <c r="D70" s="62" t="s">
        <v>228</v>
      </c>
      <c r="E70" s="55"/>
      <c r="F70" s="78">
        <v>0.25</v>
      </c>
      <c r="G70" s="78">
        <v>0.25</v>
      </c>
      <c r="H70" s="78"/>
      <c r="I70" s="78"/>
      <c r="J70" s="143">
        <v>0</v>
      </c>
      <c r="K70" s="143">
        <v>0</v>
      </c>
      <c r="L70" s="79">
        <v>0.1</v>
      </c>
      <c r="M70" s="79">
        <v>0.15</v>
      </c>
      <c r="N70" s="79"/>
      <c r="O70" s="79"/>
      <c r="P70" s="79"/>
      <c r="Q70" s="79"/>
      <c r="R70" s="79"/>
      <c r="S70" s="79"/>
      <c r="T70" s="79"/>
      <c r="U70" s="61" t="s">
        <v>37</v>
      </c>
      <c r="V70" s="79" t="s">
        <v>37</v>
      </c>
      <c r="W70" s="79" t="s">
        <v>37</v>
      </c>
      <c r="X70" s="54"/>
      <c r="Y70" s="79"/>
      <c r="Z70" s="61"/>
      <c r="AA70" s="61"/>
      <c r="AB70" s="95"/>
      <c r="AC70" s="82"/>
    </row>
    <row r="71" spans="1:29" ht="105.6" hidden="1" outlineLevel="1" x14ac:dyDescent="0.25">
      <c r="B71" s="54"/>
      <c r="C71" s="95"/>
      <c r="D71" s="52" t="s">
        <v>229</v>
      </c>
      <c r="E71" s="55"/>
      <c r="F71" s="78">
        <v>0.5</v>
      </c>
      <c r="G71" s="78">
        <v>0.5</v>
      </c>
      <c r="H71" s="78"/>
      <c r="I71" s="78"/>
      <c r="J71" s="143">
        <v>0</v>
      </c>
      <c r="K71" s="79">
        <v>0.1</v>
      </c>
      <c r="L71" s="79">
        <v>0.2</v>
      </c>
      <c r="M71" s="79">
        <v>0.2</v>
      </c>
      <c r="N71" s="79"/>
      <c r="O71" s="79"/>
      <c r="P71" s="79"/>
      <c r="Q71" s="79"/>
      <c r="R71" s="79"/>
      <c r="S71" s="79"/>
      <c r="T71" s="79"/>
      <c r="U71" s="55" t="s">
        <v>37</v>
      </c>
      <c r="V71" s="79" t="s">
        <v>37</v>
      </c>
      <c r="W71" s="79" t="s">
        <v>37</v>
      </c>
      <c r="X71" s="54"/>
      <c r="Y71" s="79"/>
      <c r="Z71" s="55"/>
      <c r="AA71" s="55"/>
      <c r="AB71" s="95"/>
      <c r="AC71" s="82"/>
    </row>
    <row r="72" spans="1:29" s="56" customFormat="1" ht="40.799999999999997" customHeight="1" collapsed="1" x14ac:dyDescent="0.3">
      <c r="A72" s="56">
        <v>9</v>
      </c>
      <c r="B72" s="116" t="s">
        <v>9</v>
      </c>
      <c r="C72" s="116" t="s">
        <v>138</v>
      </c>
      <c r="D72" s="117" t="s">
        <v>61</v>
      </c>
      <c r="E72" s="118">
        <f>F72+G72</f>
        <v>8</v>
      </c>
      <c r="F72" s="118">
        <f>SUM(F73:F76)</f>
        <v>4</v>
      </c>
      <c r="G72" s="118">
        <f>SUM(G73:G76)</f>
        <v>4</v>
      </c>
      <c r="H72" s="118"/>
      <c r="I72" s="118"/>
      <c r="J72" s="118"/>
      <c r="K72" s="118"/>
      <c r="L72" s="118"/>
      <c r="M72" s="118"/>
      <c r="N72" s="118"/>
      <c r="O72" s="118"/>
      <c r="P72" s="118"/>
      <c r="Q72" s="118"/>
      <c r="R72" s="118"/>
      <c r="S72" s="118"/>
      <c r="T72" s="118"/>
      <c r="U72" s="118" t="s">
        <v>37</v>
      </c>
      <c r="V72" s="118" t="s">
        <v>37</v>
      </c>
      <c r="W72" s="118" t="s">
        <v>218</v>
      </c>
      <c r="X72" s="116" t="s">
        <v>148</v>
      </c>
      <c r="Y72" s="119" t="s">
        <v>231</v>
      </c>
      <c r="Z72" s="116">
        <v>28.872</v>
      </c>
      <c r="AA72" s="116" t="s">
        <v>130</v>
      </c>
      <c r="AB72" s="116">
        <v>1020033</v>
      </c>
      <c r="AC72" s="116"/>
    </row>
    <row r="73" spans="1:29" hidden="1" outlineLevel="1" x14ac:dyDescent="0.25">
      <c r="B73" s="54"/>
      <c r="C73" s="95"/>
      <c r="D73" s="52" t="s">
        <v>62</v>
      </c>
      <c r="E73" s="55"/>
      <c r="F73" s="57">
        <v>1</v>
      </c>
      <c r="G73" s="57">
        <v>1</v>
      </c>
      <c r="H73" s="57"/>
      <c r="I73" s="57"/>
      <c r="J73" s="79"/>
      <c r="K73" s="79"/>
      <c r="L73" s="79"/>
      <c r="M73" s="79"/>
      <c r="N73" s="79"/>
      <c r="O73" s="79"/>
      <c r="P73" s="79"/>
      <c r="Q73" s="79"/>
      <c r="R73" s="79"/>
      <c r="S73" s="79"/>
      <c r="T73" s="79"/>
      <c r="U73" s="55" t="s">
        <v>37</v>
      </c>
      <c r="V73" s="79" t="s">
        <v>37</v>
      </c>
      <c r="W73" s="79" t="s">
        <v>218</v>
      </c>
      <c r="X73" s="54"/>
      <c r="Y73" s="79"/>
      <c r="Z73" s="55"/>
      <c r="AA73" s="55"/>
      <c r="AB73" s="95"/>
      <c r="AC73" s="82"/>
    </row>
    <row r="74" spans="1:29" hidden="1" outlineLevel="1" x14ac:dyDescent="0.25">
      <c r="B74" s="54"/>
      <c r="C74" s="95"/>
      <c r="D74" s="52" t="s">
        <v>63</v>
      </c>
      <c r="E74" s="55"/>
      <c r="F74" s="57">
        <v>1</v>
      </c>
      <c r="G74" s="57">
        <v>1</v>
      </c>
      <c r="H74" s="57"/>
      <c r="I74" s="57"/>
      <c r="J74" s="79"/>
      <c r="K74" s="79"/>
      <c r="L74" s="79"/>
      <c r="M74" s="79"/>
      <c r="N74" s="79"/>
      <c r="O74" s="79"/>
      <c r="P74" s="79"/>
      <c r="Q74" s="79"/>
      <c r="R74" s="79"/>
      <c r="S74" s="79"/>
      <c r="T74" s="79"/>
      <c r="U74" s="55" t="s">
        <v>37</v>
      </c>
      <c r="V74" s="79" t="s">
        <v>37</v>
      </c>
      <c r="W74" s="79" t="s">
        <v>218</v>
      </c>
      <c r="X74" s="54"/>
      <c r="Y74" s="79"/>
      <c r="Z74" s="55"/>
      <c r="AA74" s="55"/>
      <c r="AB74" s="95"/>
      <c r="AC74" s="82"/>
    </row>
    <row r="75" spans="1:29" hidden="1" outlineLevel="1" x14ac:dyDescent="0.25">
      <c r="B75" s="54"/>
      <c r="C75" s="95"/>
      <c r="D75" s="52" t="s">
        <v>64</v>
      </c>
      <c r="E75" s="55"/>
      <c r="F75" s="57">
        <v>1</v>
      </c>
      <c r="G75" s="57">
        <v>1</v>
      </c>
      <c r="H75" s="57"/>
      <c r="I75" s="57"/>
      <c r="J75" s="79"/>
      <c r="K75" s="79"/>
      <c r="L75" s="79"/>
      <c r="M75" s="79"/>
      <c r="N75" s="79"/>
      <c r="O75" s="79"/>
      <c r="P75" s="79"/>
      <c r="Q75" s="79"/>
      <c r="R75" s="79"/>
      <c r="S75" s="79"/>
      <c r="T75" s="79"/>
      <c r="U75" s="55" t="s">
        <v>37</v>
      </c>
      <c r="V75" s="79" t="s">
        <v>37</v>
      </c>
      <c r="W75" s="79" t="s">
        <v>218</v>
      </c>
      <c r="X75" s="54"/>
      <c r="Y75" s="79"/>
      <c r="Z75" s="55"/>
      <c r="AA75" s="55"/>
      <c r="AB75" s="95"/>
      <c r="AC75" s="82"/>
    </row>
    <row r="76" spans="1:29" hidden="1" outlineLevel="1" x14ac:dyDescent="0.25">
      <c r="B76" s="54"/>
      <c r="C76" s="95"/>
      <c r="D76" s="52" t="s">
        <v>65</v>
      </c>
      <c r="E76" s="55"/>
      <c r="F76" s="57">
        <v>1</v>
      </c>
      <c r="G76" s="57">
        <v>1</v>
      </c>
      <c r="H76" s="57"/>
      <c r="I76" s="57"/>
      <c r="J76" s="79"/>
      <c r="K76" s="79"/>
      <c r="L76" s="79"/>
      <c r="M76" s="79"/>
      <c r="N76" s="79"/>
      <c r="O76" s="79"/>
      <c r="P76" s="79"/>
      <c r="Q76" s="79"/>
      <c r="R76" s="79"/>
      <c r="S76" s="79"/>
      <c r="T76" s="79"/>
      <c r="U76" s="55" t="s">
        <v>37</v>
      </c>
      <c r="V76" s="79" t="s">
        <v>37</v>
      </c>
      <c r="W76" s="79" t="s">
        <v>218</v>
      </c>
      <c r="X76" s="54"/>
      <c r="Y76" s="79"/>
      <c r="Z76" s="55"/>
      <c r="AA76" s="55"/>
      <c r="AB76" s="95"/>
      <c r="AC76" s="82"/>
    </row>
    <row r="77" spans="1:29" s="56" customFormat="1" ht="25.5" customHeight="1" collapsed="1" x14ac:dyDescent="0.3">
      <c r="A77" s="56">
        <v>10</v>
      </c>
      <c r="B77" s="116" t="s">
        <v>66</v>
      </c>
      <c r="C77" s="116" t="s">
        <v>139</v>
      </c>
      <c r="D77" s="117" t="s">
        <v>67</v>
      </c>
      <c r="E77" s="118">
        <f>F77+G77</f>
        <v>5</v>
      </c>
      <c r="F77" s="118">
        <f>SUM(F78:F82)</f>
        <v>0</v>
      </c>
      <c r="G77" s="118">
        <f>SUM(G78:G82)</f>
        <v>5</v>
      </c>
      <c r="H77" s="118"/>
      <c r="I77" s="118"/>
      <c r="J77" s="118"/>
      <c r="K77" s="118"/>
      <c r="L77" s="118"/>
      <c r="M77" s="118"/>
      <c r="N77" s="118"/>
      <c r="O77" s="118"/>
      <c r="P77" s="118"/>
      <c r="Q77" s="118"/>
      <c r="R77" s="118"/>
      <c r="S77" s="118"/>
      <c r="T77" s="118"/>
      <c r="U77" s="118" t="s">
        <v>37</v>
      </c>
      <c r="V77" s="118" t="s">
        <v>37</v>
      </c>
      <c r="W77" s="118" t="s">
        <v>218</v>
      </c>
      <c r="X77" s="116" t="s">
        <v>142</v>
      </c>
      <c r="Y77" s="119" t="s">
        <v>232</v>
      </c>
      <c r="Z77" s="116" t="s">
        <v>140</v>
      </c>
      <c r="AA77" s="116" t="s">
        <v>141</v>
      </c>
      <c r="AB77" s="116">
        <v>1020025</v>
      </c>
      <c r="AC77" s="118"/>
    </row>
    <row r="78" spans="1:29" hidden="1" outlineLevel="1" x14ac:dyDescent="0.25">
      <c r="B78" s="54"/>
      <c r="C78" s="95"/>
      <c r="D78" s="62" t="s">
        <v>68</v>
      </c>
      <c r="E78" s="55"/>
      <c r="F78" s="57">
        <v>0</v>
      </c>
      <c r="G78" s="57">
        <v>1</v>
      </c>
      <c r="H78" s="57"/>
      <c r="I78" s="57"/>
      <c r="J78" s="79"/>
      <c r="K78" s="79"/>
      <c r="L78" s="79"/>
      <c r="M78" s="79"/>
      <c r="N78" s="79"/>
      <c r="O78" s="79"/>
      <c r="P78" s="79"/>
      <c r="Q78" s="79"/>
      <c r="R78" s="79"/>
      <c r="S78" s="79"/>
      <c r="T78" s="79"/>
      <c r="U78" s="61" t="s">
        <v>37</v>
      </c>
      <c r="V78" s="79" t="s">
        <v>37</v>
      </c>
      <c r="W78" s="79" t="s">
        <v>218</v>
      </c>
      <c r="X78" s="54"/>
      <c r="Y78" s="79"/>
      <c r="Z78" s="61"/>
      <c r="AA78" s="61"/>
      <c r="AB78" s="95"/>
      <c r="AC78" s="82"/>
    </row>
    <row r="79" spans="1:29" ht="26.4" hidden="1" outlineLevel="1" x14ac:dyDescent="0.25">
      <c r="B79" s="54"/>
      <c r="C79" s="95"/>
      <c r="D79" s="62" t="s">
        <v>69</v>
      </c>
      <c r="E79" s="55"/>
      <c r="F79" s="57">
        <v>0</v>
      </c>
      <c r="G79" s="57">
        <v>1</v>
      </c>
      <c r="H79" s="57"/>
      <c r="I79" s="57"/>
      <c r="J79" s="79"/>
      <c r="K79" s="79"/>
      <c r="L79" s="79"/>
      <c r="M79" s="79"/>
      <c r="N79" s="79"/>
      <c r="O79" s="79"/>
      <c r="P79" s="79"/>
      <c r="Q79" s="79"/>
      <c r="R79" s="79"/>
      <c r="S79" s="79"/>
      <c r="T79" s="79"/>
      <c r="U79" s="61" t="s">
        <v>37</v>
      </c>
      <c r="V79" s="79" t="s">
        <v>37</v>
      </c>
      <c r="W79" s="79" t="s">
        <v>218</v>
      </c>
      <c r="X79" s="54"/>
      <c r="Y79" s="79"/>
      <c r="Z79" s="61"/>
      <c r="AA79" s="61"/>
      <c r="AB79" s="95"/>
      <c r="AC79" s="82"/>
    </row>
    <row r="80" spans="1:29" ht="26.4" hidden="1" outlineLevel="1" x14ac:dyDescent="0.25">
      <c r="B80" s="54"/>
      <c r="C80" s="95"/>
      <c r="D80" s="62" t="s">
        <v>70</v>
      </c>
      <c r="E80" s="55"/>
      <c r="F80" s="57">
        <v>0</v>
      </c>
      <c r="G80" s="57">
        <v>1</v>
      </c>
      <c r="H80" s="57"/>
      <c r="I80" s="57"/>
      <c r="J80" s="79"/>
      <c r="K80" s="79"/>
      <c r="L80" s="79"/>
      <c r="M80" s="79"/>
      <c r="N80" s="79"/>
      <c r="O80" s="79"/>
      <c r="P80" s="79"/>
      <c r="Q80" s="79"/>
      <c r="R80" s="79"/>
      <c r="S80" s="79"/>
      <c r="T80" s="79"/>
      <c r="U80" s="61" t="s">
        <v>37</v>
      </c>
      <c r="V80" s="79" t="s">
        <v>37</v>
      </c>
      <c r="W80" s="79" t="s">
        <v>218</v>
      </c>
      <c r="X80" s="54"/>
      <c r="Y80" s="79"/>
      <c r="Z80" s="61"/>
      <c r="AA80" s="61"/>
      <c r="AB80" s="95"/>
      <c r="AC80" s="82"/>
    </row>
    <row r="81" spans="1:30" hidden="1" outlineLevel="1" x14ac:dyDescent="0.25">
      <c r="B81" s="54"/>
      <c r="C81" s="95"/>
      <c r="D81" s="62" t="s">
        <v>71</v>
      </c>
      <c r="E81" s="55"/>
      <c r="F81" s="57">
        <v>0</v>
      </c>
      <c r="G81" s="57">
        <v>1</v>
      </c>
      <c r="H81" s="57"/>
      <c r="I81" s="57"/>
      <c r="J81" s="79"/>
      <c r="K81" s="79"/>
      <c r="L81" s="79"/>
      <c r="M81" s="79"/>
      <c r="N81" s="79"/>
      <c r="O81" s="79"/>
      <c r="P81" s="79"/>
      <c r="Q81" s="79"/>
      <c r="R81" s="79"/>
      <c r="S81" s="79"/>
      <c r="T81" s="79"/>
      <c r="U81" s="61" t="s">
        <v>37</v>
      </c>
      <c r="V81" s="79" t="s">
        <v>37</v>
      </c>
      <c r="W81" s="79" t="s">
        <v>218</v>
      </c>
      <c r="X81" s="54"/>
      <c r="Y81" s="79"/>
      <c r="Z81" s="61"/>
      <c r="AA81" s="61"/>
      <c r="AB81" s="95"/>
      <c r="AC81" s="82"/>
    </row>
    <row r="82" spans="1:30" hidden="1" outlineLevel="1" x14ac:dyDescent="0.25">
      <c r="B82" s="54"/>
      <c r="C82" s="95"/>
      <c r="D82" s="62" t="s">
        <v>72</v>
      </c>
      <c r="E82" s="55"/>
      <c r="F82" s="57">
        <v>0</v>
      </c>
      <c r="G82" s="57">
        <v>1</v>
      </c>
      <c r="H82" s="57"/>
      <c r="I82" s="57"/>
      <c r="J82" s="79"/>
      <c r="K82" s="79"/>
      <c r="L82" s="79"/>
      <c r="M82" s="79"/>
      <c r="N82" s="79"/>
      <c r="O82" s="79"/>
      <c r="P82" s="79"/>
      <c r="Q82" s="79"/>
      <c r="R82" s="79"/>
      <c r="S82" s="79"/>
      <c r="T82" s="79"/>
      <c r="U82" s="61" t="s">
        <v>37</v>
      </c>
      <c r="V82" s="79" t="s">
        <v>37</v>
      </c>
      <c r="W82" s="79" t="s">
        <v>218</v>
      </c>
      <c r="X82" s="54"/>
      <c r="Y82" s="79"/>
      <c r="Z82" s="61"/>
      <c r="AA82" s="61"/>
      <c r="AB82" s="95"/>
      <c r="AC82" s="82"/>
    </row>
    <row r="83" spans="1:30" s="56" customFormat="1" ht="45.6" customHeight="1" collapsed="1" x14ac:dyDescent="0.3">
      <c r="A83" s="56">
        <v>11</v>
      </c>
      <c r="B83" s="116" t="s">
        <v>73</v>
      </c>
      <c r="C83" s="116" t="s">
        <v>150</v>
      </c>
      <c r="D83" s="117" t="s">
        <v>74</v>
      </c>
      <c r="E83" s="118">
        <f>F83+G83</f>
        <v>4</v>
      </c>
      <c r="F83" s="118">
        <f>SUM(F84:F85)</f>
        <v>2</v>
      </c>
      <c r="G83" s="118">
        <f>SUM(G84:G85)</f>
        <v>2</v>
      </c>
      <c r="H83" s="118"/>
      <c r="I83" s="118"/>
      <c r="J83" s="118">
        <f>SUM(J84:J85)</f>
        <v>0</v>
      </c>
      <c r="K83" s="118">
        <f>SUM(K84:K85)</f>
        <v>0</v>
      </c>
      <c r="L83" s="118">
        <f>SUM(L84:L85)</f>
        <v>0</v>
      </c>
      <c r="M83" s="118">
        <f>SUM(M84:M85)</f>
        <v>0</v>
      </c>
      <c r="N83" s="118"/>
      <c r="O83" s="118"/>
      <c r="P83" s="118"/>
      <c r="Q83" s="118"/>
      <c r="R83" s="118"/>
      <c r="S83" s="118"/>
      <c r="T83" s="118"/>
      <c r="U83" s="118" t="s">
        <v>39</v>
      </c>
      <c r="V83" s="118" t="s">
        <v>39</v>
      </c>
      <c r="W83" s="118" t="s">
        <v>218</v>
      </c>
      <c r="X83" s="116" t="s">
        <v>149</v>
      </c>
      <c r="Y83" s="119" t="s">
        <v>235</v>
      </c>
      <c r="Z83" s="116">
        <v>28.873000000000001</v>
      </c>
      <c r="AA83" s="116" t="s">
        <v>130</v>
      </c>
      <c r="AB83" s="116">
        <v>1020012</v>
      </c>
      <c r="AC83" s="118"/>
    </row>
    <row r="84" spans="1:30" ht="39.6" hidden="1" outlineLevel="1" x14ac:dyDescent="0.25">
      <c r="B84" s="54"/>
      <c r="C84" s="95"/>
      <c r="D84" s="62" t="s">
        <v>233</v>
      </c>
      <c r="E84" s="55"/>
      <c r="F84" s="78">
        <v>1</v>
      </c>
      <c r="G84" s="78">
        <v>1</v>
      </c>
      <c r="H84" s="78"/>
      <c r="I84" s="78"/>
      <c r="J84" s="79"/>
      <c r="K84" s="79"/>
      <c r="L84" s="79"/>
      <c r="M84" s="79"/>
      <c r="N84" s="79"/>
      <c r="O84" s="79"/>
      <c r="P84" s="79"/>
      <c r="Q84" s="79"/>
      <c r="R84" s="79"/>
      <c r="S84" s="79"/>
      <c r="T84" s="79"/>
      <c r="U84" s="61" t="s">
        <v>39</v>
      </c>
      <c r="V84" s="61" t="s">
        <v>39</v>
      </c>
      <c r="W84" s="79" t="s">
        <v>218</v>
      </c>
      <c r="X84" s="54"/>
      <c r="Y84" s="79"/>
      <c r="Z84" s="61"/>
      <c r="AA84" s="61"/>
      <c r="AB84" s="95"/>
      <c r="AC84" s="82"/>
    </row>
    <row r="85" spans="1:30" ht="52.8" hidden="1" outlineLevel="1" x14ac:dyDescent="0.25">
      <c r="B85" s="54"/>
      <c r="C85" s="95"/>
      <c r="D85" s="62" t="s">
        <v>234</v>
      </c>
      <c r="E85" s="55"/>
      <c r="F85" s="78">
        <v>1</v>
      </c>
      <c r="G85" s="78">
        <v>1</v>
      </c>
      <c r="H85" s="78"/>
      <c r="I85" s="78"/>
      <c r="J85" s="79"/>
      <c r="K85" s="79"/>
      <c r="L85" s="79"/>
      <c r="M85" s="79"/>
      <c r="N85" s="79"/>
      <c r="O85" s="79"/>
      <c r="P85" s="79"/>
      <c r="Q85" s="79"/>
      <c r="R85" s="79"/>
      <c r="S85" s="79"/>
      <c r="T85" s="79"/>
      <c r="U85" s="61" t="s">
        <v>39</v>
      </c>
      <c r="V85" s="61" t="s">
        <v>39</v>
      </c>
      <c r="W85" s="79" t="s">
        <v>218</v>
      </c>
      <c r="X85" s="54"/>
      <c r="Y85" s="79"/>
      <c r="Z85" s="61"/>
      <c r="AA85" s="61"/>
      <c r="AB85" s="95"/>
      <c r="AC85" s="82"/>
    </row>
    <row r="86" spans="1:30" s="56" customFormat="1" ht="34.200000000000003" customHeight="1" collapsed="1" x14ac:dyDescent="0.3">
      <c r="A86" s="56">
        <v>12</v>
      </c>
      <c r="B86" s="116" t="s">
        <v>75</v>
      </c>
      <c r="C86" s="116" t="s">
        <v>152</v>
      </c>
      <c r="D86" s="117" t="s">
        <v>76</v>
      </c>
      <c r="E86" s="118">
        <f>F86+G86</f>
        <v>3.5</v>
      </c>
      <c r="F86" s="118">
        <f>SUM(F87:F90)</f>
        <v>0</v>
      </c>
      <c r="G86" s="118">
        <f>SUM(G87:G90)</f>
        <v>3.5</v>
      </c>
      <c r="H86" s="118"/>
      <c r="I86" s="118"/>
      <c r="J86" s="118"/>
      <c r="K86" s="118"/>
      <c r="L86" s="118"/>
      <c r="M86" s="118"/>
      <c r="N86" s="118"/>
      <c r="O86" s="118"/>
      <c r="P86" s="118"/>
      <c r="Q86" s="118"/>
      <c r="R86" s="118"/>
      <c r="S86" s="118"/>
      <c r="T86" s="118"/>
      <c r="U86" s="118" t="s">
        <v>39</v>
      </c>
      <c r="V86" s="118" t="s">
        <v>39</v>
      </c>
      <c r="W86" s="118" t="s">
        <v>218</v>
      </c>
      <c r="X86" s="116" t="s">
        <v>151</v>
      </c>
      <c r="Y86" s="119" t="s">
        <v>237</v>
      </c>
      <c r="Z86" s="116" t="s">
        <v>153</v>
      </c>
      <c r="AA86" s="116" t="s">
        <v>141</v>
      </c>
      <c r="AB86" s="116">
        <v>1020026</v>
      </c>
      <c r="AC86" s="118"/>
    </row>
    <row r="87" spans="1:30" ht="132" hidden="1" outlineLevel="1" x14ac:dyDescent="0.25">
      <c r="B87" s="54"/>
      <c r="C87" s="95"/>
      <c r="D87" s="52" t="s">
        <v>236</v>
      </c>
      <c r="E87" s="55"/>
      <c r="F87" s="87">
        <v>0</v>
      </c>
      <c r="G87" s="87">
        <v>1.5</v>
      </c>
      <c r="H87" s="87"/>
      <c r="I87" s="87"/>
      <c r="J87" s="79"/>
      <c r="K87" s="79"/>
      <c r="L87" s="79"/>
      <c r="M87" s="79"/>
      <c r="N87" s="79"/>
      <c r="O87" s="79"/>
      <c r="P87" s="79"/>
      <c r="Q87" s="79"/>
      <c r="R87" s="79"/>
      <c r="S87" s="79"/>
      <c r="T87" s="79"/>
      <c r="U87" s="61" t="s">
        <v>39</v>
      </c>
      <c r="V87" s="61" t="s">
        <v>39</v>
      </c>
      <c r="W87" s="79" t="s">
        <v>218</v>
      </c>
      <c r="X87" s="54"/>
      <c r="Y87" s="79"/>
      <c r="Z87" s="55"/>
      <c r="AA87" s="55"/>
      <c r="AB87" s="95"/>
      <c r="AC87" s="82"/>
    </row>
    <row r="88" spans="1:30" ht="26.4" hidden="1" outlineLevel="1" x14ac:dyDescent="0.25">
      <c r="B88" s="54"/>
      <c r="C88" s="95"/>
      <c r="D88" s="52" t="s">
        <v>77</v>
      </c>
      <c r="E88" s="55"/>
      <c r="F88" s="87">
        <v>0</v>
      </c>
      <c r="G88" s="87">
        <v>0.75</v>
      </c>
      <c r="H88" s="87"/>
      <c r="I88" s="87"/>
      <c r="J88" s="79"/>
      <c r="K88" s="79"/>
      <c r="L88" s="79"/>
      <c r="M88" s="79"/>
      <c r="N88" s="79"/>
      <c r="O88" s="79"/>
      <c r="P88" s="79"/>
      <c r="Q88" s="79"/>
      <c r="R88" s="79"/>
      <c r="S88" s="79"/>
      <c r="T88" s="79"/>
      <c r="U88" s="61" t="s">
        <v>39</v>
      </c>
      <c r="V88" s="61" t="s">
        <v>39</v>
      </c>
      <c r="W88" s="79" t="s">
        <v>218</v>
      </c>
      <c r="X88" s="54"/>
      <c r="Y88" s="79"/>
      <c r="Z88" s="55"/>
      <c r="AA88" s="55"/>
      <c r="AB88" s="95"/>
      <c r="AC88" s="82"/>
    </row>
    <row r="89" spans="1:30" ht="26.4" hidden="1" outlineLevel="1" x14ac:dyDescent="0.25">
      <c r="B89" s="54"/>
      <c r="C89" s="95"/>
      <c r="D89" s="52" t="s">
        <v>78</v>
      </c>
      <c r="E89" s="55"/>
      <c r="F89" s="87">
        <v>0</v>
      </c>
      <c r="G89" s="87">
        <v>0.75</v>
      </c>
      <c r="H89" s="87"/>
      <c r="I89" s="87"/>
      <c r="J89" s="79"/>
      <c r="K89" s="79"/>
      <c r="L89" s="79"/>
      <c r="M89" s="79"/>
      <c r="N89" s="79"/>
      <c r="O89" s="79"/>
      <c r="P89" s="79"/>
      <c r="Q89" s="79"/>
      <c r="R89" s="79"/>
      <c r="S89" s="79"/>
      <c r="T89" s="79"/>
      <c r="U89" s="61" t="s">
        <v>39</v>
      </c>
      <c r="V89" s="61" t="s">
        <v>39</v>
      </c>
      <c r="W89" s="79" t="s">
        <v>218</v>
      </c>
      <c r="X89" s="54"/>
      <c r="Y89" s="79"/>
      <c r="Z89" s="55"/>
      <c r="AA89" s="55"/>
      <c r="AB89" s="95"/>
      <c r="AC89" s="82"/>
    </row>
    <row r="90" spans="1:30" ht="39.6" hidden="1" outlineLevel="1" x14ac:dyDescent="0.25">
      <c r="B90" s="54"/>
      <c r="C90" s="95"/>
      <c r="D90" s="62" t="s">
        <v>79</v>
      </c>
      <c r="E90" s="55"/>
      <c r="F90" s="87">
        <v>0</v>
      </c>
      <c r="G90" s="87">
        <v>0.5</v>
      </c>
      <c r="H90" s="87"/>
      <c r="I90" s="87"/>
      <c r="J90" s="79"/>
      <c r="K90" s="79"/>
      <c r="L90" s="79"/>
      <c r="M90" s="79"/>
      <c r="N90" s="79"/>
      <c r="O90" s="79"/>
      <c r="P90" s="79"/>
      <c r="Q90" s="79"/>
      <c r="R90" s="79"/>
      <c r="S90" s="79"/>
      <c r="T90" s="79"/>
      <c r="U90" s="61" t="s">
        <v>39</v>
      </c>
      <c r="V90" s="61" t="s">
        <v>39</v>
      </c>
      <c r="W90" s="79" t="s">
        <v>218</v>
      </c>
      <c r="X90" s="54"/>
      <c r="Y90" s="79"/>
      <c r="Z90" s="61"/>
      <c r="AA90" s="61"/>
      <c r="AB90" s="95"/>
      <c r="AC90" s="82"/>
    </row>
    <row r="91" spans="1:30" s="56" customFormat="1" ht="32.4" customHeight="1" collapsed="1" x14ac:dyDescent="0.3">
      <c r="A91" s="56">
        <v>13</v>
      </c>
      <c r="B91" s="116" t="s">
        <v>80</v>
      </c>
      <c r="C91" s="116" t="s">
        <v>155</v>
      </c>
      <c r="D91" s="117" t="s">
        <v>81</v>
      </c>
      <c r="E91" s="118">
        <f>F91+G91</f>
        <v>2</v>
      </c>
      <c r="F91" s="118">
        <f>SUM(F92:F96)</f>
        <v>0</v>
      </c>
      <c r="G91" s="118">
        <f>SUM(G92:G96)</f>
        <v>2</v>
      </c>
      <c r="H91" s="118"/>
      <c r="I91" s="118"/>
      <c r="J91" s="118"/>
      <c r="K91" s="118"/>
      <c r="L91" s="118"/>
      <c r="M91" s="118"/>
      <c r="N91" s="118"/>
      <c r="O91" s="118"/>
      <c r="P91" s="118"/>
      <c r="Q91" s="118"/>
      <c r="R91" s="118"/>
      <c r="S91" s="118"/>
      <c r="T91" s="118"/>
      <c r="U91" s="118" t="s">
        <v>38</v>
      </c>
      <c r="V91" s="118" t="s">
        <v>38</v>
      </c>
      <c r="W91" s="118" t="s">
        <v>39</v>
      </c>
      <c r="X91" s="116" t="s">
        <v>154</v>
      </c>
      <c r="Y91" s="119" t="s">
        <v>238</v>
      </c>
      <c r="Z91" s="116" t="s">
        <v>156</v>
      </c>
      <c r="AA91" s="116" t="s">
        <v>141</v>
      </c>
      <c r="AB91" s="116">
        <v>1020027</v>
      </c>
      <c r="AC91" s="118"/>
    </row>
    <row r="92" spans="1:30" ht="26.4" hidden="1" outlineLevel="1" x14ac:dyDescent="0.25">
      <c r="B92" s="54"/>
      <c r="C92" s="95"/>
      <c r="D92" s="52" t="s">
        <v>82</v>
      </c>
      <c r="E92" s="55"/>
      <c r="F92" s="57">
        <v>0</v>
      </c>
      <c r="G92" s="57">
        <v>0.6</v>
      </c>
      <c r="H92" s="57"/>
      <c r="I92" s="57"/>
      <c r="J92" s="79"/>
      <c r="K92" s="79"/>
      <c r="L92" s="79"/>
      <c r="M92" s="79"/>
      <c r="N92" s="79"/>
      <c r="O92" s="79"/>
      <c r="P92" s="79"/>
      <c r="Q92" s="79"/>
      <c r="R92" s="79"/>
      <c r="S92" s="79"/>
      <c r="T92" s="79"/>
      <c r="U92" s="55" t="s">
        <v>39</v>
      </c>
      <c r="V92" s="79" t="s">
        <v>38</v>
      </c>
      <c r="W92" s="79" t="s">
        <v>37</v>
      </c>
      <c r="X92" s="54"/>
      <c r="Y92" s="79"/>
      <c r="Z92" s="55"/>
      <c r="AA92" s="55"/>
      <c r="AB92" s="95"/>
      <c r="AC92" s="82"/>
      <c r="AD92" s="96"/>
    </row>
    <row r="93" spans="1:30" ht="26.4" hidden="1" outlineLevel="1" x14ac:dyDescent="0.25">
      <c r="B93" s="54"/>
      <c r="C93" s="95"/>
      <c r="D93" s="52" t="s">
        <v>83</v>
      </c>
      <c r="E93" s="55"/>
      <c r="F93" s="57">
        <v>0</v>
      </c>
      <c r="G93" s="57">
        <v>0.6</v>
      </c>
      <c r="H93" s="57"/>
      <c r="I93" s="57"/>
      <c r="J93" s="79"/>
      <c r="K93" s="79"/>
      <c r="L93" s="79"/>
      <c r="M93" s="79"/>
      <c r="N93" s="79"/>
      <c r="O93" s="79"/>
      <c r="P93" s="79"/>
      <c r="Q93" s="79"/>
      <c r="R93" s="79"/>
      <c r="S93" s="79"/>
      <c r="T93" s="79"/>
      <c r="U93" s="55" t="s">
        <v>38</v>
      </c>
      <c r="V93" s="79" t="s">
        <v>39</v>
      </c>
      <c r="W93" s="79" t="s">
        <v>37</v>
      </c>
      <c r="X93" s="54"/>
      <c r="Y93" s="79"/>
      <c r="Z93" s="55"/>
      <c r="AA93" s="55"/>
      <c r="AB93" s="95"/>
      <c r="AC93" s="82"/>
      <c r="AD93" s="96"/>
    </row>
    <row r="94" spans="1:30" hidden="1" outlineLevel="1" x14ac:dyDescent="0.25">
      <c r="B94" s="54"/>
      <c r="C94" s="95"/>
      <c r="D94" s="52" t="s">
        <v>84</v>
      </c>
      <c r="E94" s="55"/>
      <c r="F94" s="57">
        <v>0</v>
      </c>
      <c r="G94" s="57">
        <v>0.3</v>
      </c>
      <c r="H94" s="57"/>
      <c r="I94" s="57"/>
      <c r="J94" s="79"/>
      <c r="K94" s="79"/>
      <c r="L94" s="79"/>
      <c r="M94" s="79"/>
      <c r="N94" s="79"/>
      <c r="O94" s="79"/>
      <c r="P94" s="79"/>
      <c r="Q94" s="79"/>
      <c r="R94" s="79"/>
      <c r="S94" s="79"/>
      <c r="T94" s="79"/>
      <c r="U94" s="55" t="s">
        <v>39</v>
      </c>
      <c r="V94" s="79" t="s">
        <v>39</v>
      </c>
      <c r="W94" s="79" t="s">
        <v>39</v>
      </c>
      <c r="X94" s="54"/>
      <c r="Y94" s="79"/>
      <c r="Z94" s="55"/>
      <c r="AA94" s="55"/>
      <c r="AB94" s="95"/>
      <c r="AC94" s="82"/>
      <c r="AD94" s="96"/>
    </row>
    <row r="95" spans="1:30" hidden="1" outlineLevel="1" x14ac:dyDescent="0.25">
      <c r="B95" s="54"/>
      <c r="C95" s="95"/>
      <c r="D95" s="52" t="s">
        <v>85</v>
      </c>
      <c r="E95" s="55"/>
      <c r="F95" s="57">
        <v>0</v>
      </c>
      <c r="G95" s="57">
        <v>0.3</v>
      </c>
      <c r="H95" s="57"/>
      <c r="I95" s="57"/>
      <c r="J95" s="79"/>
      <c r="K95" s="79"/>
      <c r="L95" s="79"/>
      <c r="M95" s="79"/>
      <c r="N95" s="79"/>
      <c r="O95" s="79"/>
      <c r="P95" s="79"/>
      <c r="Q95" s="79"/>
      <c r="R95" s="79"/>
      <c r="S95" s="79"/>
      <c r="T95" s="79"/>
      <c r="U95" s="55" t="s">
        <v>37</v>
      </c>
      <c r="V95" s="79" t="s">
        <v>37</v>
      </c>
      <c r="W95" s="79" t="s">
        <v>37</v>
      </c>
      <c r="X95" s="54"/>
      <c r="Y95" s="79"/>
      <c r="Z95" s="55"/>
      <c r="AA95" s="55"/>
      <c r="AB95" s="95"/>
      <c r="AC95" s="82"/>
      <c r="AD95" s="96"/>
    </row>
    <row r="96" spans="1:30" hidden="1" outlineLevel="1" x14ac:dyDescent="0.25">
      <c r="B96" s="54"/>
      <c r="C96" s="95"/>
      <c r="D96" s="52" t="s">
        <v>86</v>
      </c>
      <c r="E96" s="55"/>
      <c r="F96" s="57">
        <v>0</v>
      </c>
      <c r="G96" s="57">
        <v>0.2</v>
      </c>
      <c r="H96" s="57"/>
      <c r="I96" s="57"/>
      <c r="J96" s="79"/>
      <c r="K96" s="79"/>
      <c r="L96" s="79"/>
      <c r="M96" s="79"/>
      <c r="N96" s="79"/>
      <c r="O96" s="79"/>
      <c r="P96" s="79"/>
      <c r="Q96" s="79"/>
      <c r="R96" s="79"/>
      <c r="S96" s="79"/>
      <c r="T96" s="79"/>
      <c r="U96" s="55" t="s">
        <v>37</v>
      </c>
      <c r="V96" s="79" t="s">
        <v>37</v>
      </c>
      <c r="W96" s="79" t="s">
        <v>37</v>
      </c>
      <c r="X96" s="54"/>
      <c r="Y96" s="79"/>
      <c r="Z96" s="55"/>
      <c r="AA96" s="55"/>
      <c r="AB96" s="95"/>
      <c r="AC96" s="82"/>
      <c r="AD96" s="96"/>
    </row>
    <row r="97" spans="1:30" s="56" customFormat="1" ht="34.200000000000003" customHeight="1" collapsed="1" x14ac:dyDescent="0.3">
      <c r="A97" s="56">
        <v>14</v>
      </c>
      <c r="B97" s="116" t="s">
        <v>87</v>
      </c>
      <c r="C97" s="116" t="s">
        <v>158</v>
      </c>
      <c r="D97" s="117" t="s">
        <v>157</v>
      </c>
      <c r="E97" s="118">
        <f>F97+G97</f>
        <v>1</v>
      </c>
      <c r="F97" s="118">
        <f>SUM(F98:F100)</f>
        <v>0</v>
      </c>
      <c r="G97" s="118">
        <f>SUM(G98:G100)</f>
        <v>1</v>
      </c>
      <c r="H97" s="118"/>
      <c r="I97" s="118"/>
      <c r="J97" s="118"/>
      <c r="K97" s="118"/>
      <c r="L97" s="118"/>
      <c r="M97" s="118"/>
      <c r="N97" s="118"/>
      <c r="O97" s="118"/>
      <c r="P97" s="118"/>
      <c r="Q97" s="118"/>
      <c r="R97" s="118"/>
      <c r="S97" s="118"/>
      <c r="T97" s="118"/>
      <c r="U97" s="118" t="s">
        <v>39</v>
      </c>
      <c r="V97" s="118" t="s">
        <v>39</v>
      </c>
      <c r="W97" s="118" t="s">
        <v>218</v>
      </c>
      <c r="X97" s="116" t="s">
        <v>160</v>
      </c>
      <c r="Y97" s="119" t="s">
        <v>240</v>
      </c>
      <c r="Z97" s="116" t="s">
        <v>159</v>
      </c>
      <c r="AA97" s="116" t="s">
        <v>141</v>
      </c>
      <c r="AB97" s="116">
        <v>1020028</v>
      </c>
      <c r="AC97" s="118"/>
    </row>
    <row r="98" spans="1:30" hidden="1" outlineLevel="1" x14ac:dyDescent="0.25">
      <c r="B98" s="54"/>
      <c r="C98" s="95"/>
      <c r="D98" s="52" t="s">
        <v>88</v>
      </c>
      <c r="E98" s="55"/>
      <c r="F98" s="78">
        <v>0</v>
      </c>
      <c r="G98" s="78">
        <v>0.2</v>
      </c>
      <c r="H98" s="78"/>
      <c r="I98" s="78"/>
      <c r="J98" s="79"/>
      <c r="K98" s="79"/>
      <c r="L98" s="79"/>
      <c r="M98" s="79"/>
      <c r="N98" s="79"/>
      <c r="O98" s="79"/>
      <c r="P98" s="79"/>
      <c r="Q98" s="79"/>
      <c r="R98" s="79"/>
      <c r="S98" s="79"/>
      <c r="T98" s="79"/>
      <c r="U98" s="55" t="s">
        <v>39</v>
      </c>
      <c r="V98" s="79" t="s">
        <v>39</v>
      </c>
      <c r="W98" s="79" t="s">
        <v>218</v>
      </c>
      <c r="X98" s="54"/>
      <c r="Y98" s="79"/>
      <c r="Z98" s="55"/>
      <c r="AA98" s="55"/>
      <c r="AB98" s="95"/>
      <c r="AC98" s="82"/>
      <c r="AD98" s="96"/>
    </row>
    <row r="99" spans="1:30" hidden="1" outlineLevel="1" x14ac:dyDescent="0.25">
      <c r="B99" s="54"/>
      <c r="C99" s="95"/>
      <c r="D99" s="52" t="s">
        <v>89</v>
      </c>
      <c r="E99" s="55"/>
      <c r="F99" s="78">
        <v>0</v>
      </c>
      <c r="G99" s="78">
        <v>0.5</v>
      </c>
      <c r="H99" s="78"/>
      <c r="I99" s="78"/>
      <c r="J99" s="79"/>
      <c r="K99" s="79"/>
      <c r="L99" s="79"/>
      <c r="M99" s="79"/>
      <c r="N99" s="79"/>
      <c r="O99" s="79"/>
      <c r="P99" s="79"/>
      <c r="Q99" s="79"/>
      <c r="R99" s="79"/>
      <c r="S99" s="79"/>
      <c r="T99" s="79"/>
      <c r="U99" s="55" t="s">
        <v>39</v>
      </c>
      <c r="V99" s="79" t="s">
        <v>39</v>
      </c>
      <c r="W99" s="79" t="s">
        <v>218</v>
      </c>
      <c r="X99" s="54"/>
      <c r="Y99" s="79"/>
      <c r="Z99" s="55"/>
      <c r="AA99" s="55"/>
      <c r="AB99" s="95"/>
      <c r="AC99" s="82"/>
      <c r="AD99" s="96"/>
    </row>
    <row r="100" spans="1:30" ht="184.8" hidden="1" outlineLevel="1" x14ac:dyDescent="0.25">
      <c r="B100" s="54"/>
      <c r="C100" s="95"/>
      <c r="D100" s="52" t="s">
        <v>239</v>
      </c>
      <c r="E100" s="55"/>
      <c r="F100" s="78">
        <v>0</v>
      </c>
      <c r="G100" s="78">
        <v>0.3</v>
      </c>
      <c r="H100" s="78"/>
      <c r="I100" s="78"/>
      <c r="J100" s="79"/>
      <c r="K100" s="79"/>
      <c r="L100" s="79"/>
      <c r="M100" s="79"/>
      <c r="N100" s="79"/>
      <c r="O100" s="79"/>
      <c r="P100" s="79"/>
      <c r="Q100" s="79"/>
      <c r="R100" s="79"/>
      <c r="S100" s="79"/>
      <c r="T100" s="79"/>
      <c r="U100" s="55" t="s">
        <v>39</v>
      </c>
      <c r="V100" s="79" t="s">
        <v>39</v>
      </c>
      <c r="W100" s="79" t="s">
        <v>218</v>
      </c>
      <c r="X100" s="54"/>
      <c r="Y100" s="79"/>
      <c r="Z100" s="55"/>
      <c r="AA100" s="55"/>
      <c r="AB100" s="95"/>
      <c r="AC100" s="82"/>
      <c r="AD100" s="96"/>
    </row>
    <row r="101" spans="1:30" s="56" customFormat="1" ht="31.8" customHeight="1" collapsed="1" x14ac:dyDescent="0.3">
      <c r="A101" s="56">
        <v>15</v>
      </c>
      <c r="B101" s="116" t="s">
        <v>10</v>
      </c>
      <c r="C101" s="116" t="s">
        <v>162</v>
      </c>
      <c r="D101" s="117" t="s">
        <v>90</v>
      </c>
      <c r="E101" s="118">
        <f>F101+G101</f>
        <v>5</v>
      </c>
      <c r="F101" s="118">
        <f>SUM(F102:F105)</f>
        <v>3</v>
      </c>
      <c r="G101" s="118">
        <f>SUM(G102:G105)</f>
        <v>2</v>
      </c>
      <c r="H101" s="118"/>
      <c r="I101" s="118"/>
      <c r="J101" s="118">
        <f>SUM(J102:J105)</f>
        <v>0</v>
      </c>
      <c r="K101" s="118">
        <f>SUM(K102:K105)</f>
        <v>1</v>
      </c>
      <c r="L101" s="118">
        <f>SUM(L102:L105)</f>
        <v>1</v>
      </c>
      <c r="M101" s="118">
        <f>SUM(M102:M105)</f>
        <v>1</v>
      </c>
      <c r="N101" s="118"/>
      <c r="O101" s="118"/>
      <c r="P101" s="118"/>
      <c r="Q101" s="118"/>
      <c r="R101" s="118"/>
      <c r="S101" s="118"/>
      <c r="T101" s="118"/>
      <c r="U101" s="118" t="s">
        <v>38</v>
      </c>
      <c r="V101" s="118" t="s">
        <v>38</v>
      </c>
      <c r="W101" s="118" t="s">
        <v>218</v>
      </c>
      <c r="X101" s="116" t="s">
        <v>161</v>
      </c>
      <c r="Y101" s="119" t="s">
        <v>246</v>
      </c>
      <c r="Z101" s="116">
        <v>28.873999999999999</v>
      </c>
      <c r="AA101" s="116" t="s">
        <v>130</v>
      </c>
      <c r="AB101" s="116">
        <v>1020013</v>
      </c>
      <c r="AC101" s="118"/>
    </row>
    <row r="102" spans="1:30" ht="39.6" hidden="1" outlineLevel="1" x14ac:dyDescent="0.25">
      <c r="B102" s="54"/>
      <c r="C102" s="95"/>
      <c r="D102" s="52" t="s">
        <v>91</v>
      </c>
      <c r="E102" s="55"/>
      <c r="F102" s="57">
        <v>1</v>
      </c>
      <c r="G102" s="57">
        <v>1</v>
      </c>
      <c r="H102" s="57"/>
      <c r="I102" s="57"/>
      <c r="J102" s="79"/>
      <c r="K102" s="155">
        <v>0.3</v>
      </c>
      <c r="L102" s="155">
        <v>0.4</v>
      </c>
      <c r="M102" s="155">
        <v>0.3</v>
      </c>
      <c r="N102" s="79"/>
      <c r="O102" s="79"/>
      <c r="P102" s="79"/>
      <c r="Q102" s="79"/>
      <c r="R102" s="79"/>
      <c r="S102" s="79"/>
      <c r="T102" s="79"/>
      <c r="U102" s="55" t="s">
        <v>242</v>
      </c>
      <c r="V102" s="79" t="s">
        <v>243</v>
      </c>
      <c r="W102" s="79" t="s">
        <v>218</v>
      </c>
      <c r="X102" s="54"/>
      <c r="Y102" s="79"/>
      <c r="Z102" s="55"/>
      <c r="AA102" s="55"/>
      <c r="AB102" s="95"/>
      <c r="AC102" s="82"/>
      <c r="AD102" s="96"/>
    </row>
    <row r="103" spans="1:30" ht="26.4" hidden="1" outlineLevel="1" x14ac:dyDescent="0.25">
      <c r="B103" s="54"/>
      <c r="C103" s="95"/>
      <c r="D103" s="52" t="s">
        <v>92</v>
      </c>
      <c r="E103" s="55"/>
      <c r="F103" s="57">
        <v>0.5</v>
      </c>
      <c r="G103" s="57">
        <v>0.25</v>
      </c>
      <c r="H103" s="57"/>
      <c r="I103" s="57"/>
      <c r="J103" s="79"/>
      <c r="K103" s="155">
        <v>0.3</v>
      </c>
      <c r="L103" s="155">
        <v>0.1</v>
      </c>
      <c r="M103" s="155">
        <v>0.1</v>
      </c>
      <c r="N103" s="79"/>
      <c r="O103" s="79"/>
      <c r="P103" s="79"/>
      <c r="Q103" s="79"/>
      <c r="R103" s="79"/>
      <c r="S103" s="79"/>
      <c r="T103" s="79"/>
      <c r="U103" s="55" t="s">
        <v>39</v>
      </c>
      <c r="V103" s="79" t="s">
        <v>244</v>
      </c>
      <c r="W103" s="79" t="s">
        <v>218</v>
      </c>
      <c r="X103" s="54"/>
      <c r="Y103" s="79"/>
      <c r="Z103" s="55"/>
      <c r="AA103" s="55"/>
      <c r="AB103" s="95"/>
      <c r="AC103" s="82"/>
      <c r="AD103" s="96"/>
    </row>
    <row r="104" spans="1:30" ht="52.8" hidden="1" outlineLevel="1" x14ac:dyDescent="0.25">
      <c r="B104" s="54"/>
      <c r="C104" s="95"/>
      <c r="D104" s="52" t="s">
        <v>93</v>
      </c>
      <c r="E104" s="55"/>
      <c r="F104" s="57">
        <v>0.75</v>
      </c>
      <c r="G104" s="57">
        <v>0.5</v>
      </c>
      <c r="H104" s="57"/>
      <c r="I104" s="57"/>
      <c r="J104" s="79"/>
      <c r="K104" s="155">
        <v>0.2</v>
      </c>
      <c r="L104" s="155">
        <v>0.25</v>
      </c>
      <c r="M104" s="155">
        <v>0.3</v>
      </c>
      <c r="N104" s="79"/>
      <c r="O104" s="79"/>
      <c r="P104" s="79"/>
      <c r="Q104" s="79"/>
      <c r="R104" s="79"/>
      <c r="S104" s="79"/>
      <c r="T104" s="79"/>
      <c r="U104" s="55" t="s">
        <v>39</v>
      </c>
      <c r="V104" s="79" t="s">
        <v>39</v>
      </c>
      <c r="W104" s="79" t="s">
        <v>218</v>
      </c>
      <c r="X104" s="54"/>
      <c r="Y104" s="79"/>
      <c r="Z104" s="55"/>
      <c r="AA104" s="55"/>
      <c r="AB104" s="95"/>
      <c r="AC104" s="82"/>
      <c r="AD104" s="96"/>
    </row>
    <row r="105" spans="1:30" ht="52.8" hidden="1" outlineLevel="1" x14ac:dyDescent="0.25">
      <c r="B105" s="54"/>
      <c r="C105" s="123"/>
      <c r="D105" s="52" t="s">
        <v>241</v>
      </c>
      <c r="E105" s="55"/>
      <c r="F105" s="57">
        <v>0.75</v>
      </c>
      <c r="G105" s="57">
        <v>0.25</v>
      </c>
      <c r="H105" s="57"/>
      <c r="I105" s="57"/>
      <c r="J105" s="79"/>
      <c r="K105" s="155">
        <v>0.2</v>
      </c>
      <c r="L105" s="155">
        <v>0.25</v>
      </c>
      <c r="M105" s="155">
        <v>0.3</v>
      </c>
      <c r="N105" s="79"/>
      <c r="O105" s="79"/>
      <c r="P105" s="79"/>
      <c r="Q105" s="79"/>
      <c r="R105" s="79"/>
      <c r="S105" s="79"/>
      <c r="T105" s="79"/>
      <c r="U105" s="55" t="s">
        <v>245</v>
      </c>
      <c r="V105" s="83" t="s">
        <v>39</v>
      </c>
      <c r="W105" s="79" t="s">
        <v>218</v>
      </c>
      <c r="X105" s="54"/>
      <c r="Y105" s="79"/>
      <c r="Z105" s="55"/>
      <c r="AA105" s="55"/>
      <c r="AB105" s="123"/>
      <c r="AC105" s="95"/>
      <c r="AD105" s="96"/>
    </row>
    <row r="106" spans="1:30" s="56" customFormat="1" ht="31.8" customHeight="1" collapsed="1" x14ac:dyDescent="0.3">
      <c r="A106" s="56">
        <v>16</v>
      </c>
      <c r="B106" s="116" t="s">
        <v>12</v>
      </c>
      <c r="C106" s="116" t="s">
        <v>163</v>
      </c>
      <c r="D106" s="117" t="s">
        <v>94</v>
      </c>
      <c r="E106" s="118">
        <f>F106+G106</f>
        <v>5</v>
      </c>
      <c r="F106" s="118">
        <f>SUM(F107:F110)</f>
        <v>2</v>
      </c>
      <c r="G106" s="118">
        <f>SUM(G107:G110)</f>
        <v>3</v>
      </c>
      <c r="H106" s="118"/>
      <c r="I106" s="118"/>
      <c r="J106" s="118"/>
      <c r="K106" s="118"/>
      <c r="L106" s="118"/>
      <c r="M106" s="118"/>
      <c r="N106" s="118"/>
      <c r="O106" s="118"/>
      <c r="P106" s="118"/>
      <c r="Q106" s="118"/>
      <c r="R106" s="118"/>
      <c r="S106" s="118"/>
      <c r="T106" s="118"/>
      <c r="U106" s="118" t="s">
        <v>39</v>
      </c>
      <c r="V106" s="118" t="s">
        <v>39</v>
      </c>
      <c r="W106" s="118" t="s">
        <v>37</v>
      </c>
      <c r="X106" s="116" t="s">
        <v>167</v>
      </c>
      <c r="Y106" s="119" t="s">
        <v>247</v>
      </c>
      <c r="Z106" s="116">
        <v>28.875</v>
      </c>
      <c r="AA106" s="116" t="s">
        <v>130</v>
      </c>
      <c r="AB106" s="116">
        <v>1020014</v>
      </c>
      <c r="AC106" s="118"/>
    </row>
    <row r="107" spans="1:30" ht="24" hidden="1" customHeight="1" outlineLevel="1" x14ac:dyDescent="0.25">
      <c r="B107" s="54"/>
      <c r="C107" s="95"/>
      <c r="D107" s="52" t="s">
        <v>95</v>
      </c>
      <c r="E107" s="124"/>
      <c r="F107" s="57">
        <v>0.5</v>
      </c>
      <c r="G107" s="57">
        <v>0.5</v>
      </c>
      <c r="H107" s="57"/>
      <c r="I107" s="57"/>
      <c r="J107" s="79"/>
      <c r="K107" s="79"/>
      <c r="L107" s="79"/>
      <c r="M107" s="79"/>
      <c r="N107" s="79"/>
      <c r="O107" s="79"/>
      <c r="P107" s="79"/>
      <c r="Q107" s="79"/>
      <c r="R107" s="79"/>
      <c r="S107" s="79"/>
      <c r="T107" s="79"/>
      <c r="U107" s="55" t="s">
        <v>37</v>
      </c>
      <c r="V107" s="79" t="s">
        <v>37</v>
      </c>
      <c r="W107" s="79" t="s">
        <v>37</v>
      </c>
      <c r="X107" s="54"/>
      <c r="Y107" s="79"/>
      <c r="Z107" s="55"/>
      <c r="AA107" s="55"/>
      <c r="AB107" s="95"/>
      <c r="AC107" s="82"/>
      <c r="AD107" s="96"/>
    </row>
    <row r="108" spans="1:30" ht="26.4" hidden="1" outlineLevel="1" x14ac:dyDescent="0.25">
      <c r="B108" s="54"/>
      <c r="C108" s="95"/>
      <c r="D108" s="52" t="s">
        <v>96</v>
      </c>
      <c r="E108" s="124"/>
      <c r="F108" s="57">
        <v>0.5</v>
      </c>
      <c r="G108" s="57">
        <v>0.5</v>
      </c>
      <c r="H108" s="57"/>
      <c r="I108" s="57"/>
      <c r="J108" s="79"/>
      <c r="K108" s="79"/>
      <c r="L108" s="79"/>
      <c r="M108" s="79"/>
      <c r="N108" s="79"/>
      <c r="O108" s="79"/>
      <c r="P108" s="79"/>
      <c r="Q108" s="79"/>
      <c r="R108" s="79"/>
      <c r="S108" s="79"/>
      <c r="T108" s="79"/>
      <c r="U108" s="55" t="s">
        <v>39</v>
      </c>
      <c r="V108" s="79" t="s">
        <v>39</v>
      </c>
      <c r="W108" s="79" t="s">
        <v>37</v>
      </c>
      <c r="X108" s="54"/>
      <c r="Y108" s="79"/>
      <c r="Z108" s="55"/>
      <c r="AA108" s="55"/>
      <c r="AB108" s="95"/>
      <c r="AC108" s="82"/>
      <c r="AD108" s="96"/>
    </row>
    <row r="109" spans="1:30" ht="26.4" hidden="1" outlineLevel="1" x14ac:dyDescent="0.25">
      <c r="B109" s="54"/>
      <c r="C109" s="95"/>
      <c r="D109" s="52" t="s">
        <v>97</v>
      </c>
      <c r="E109" s="124"/>
      <c r="F109" s="57">
        <v>0.5</v>
      </c>
      <c r="G109" s="57">
        <v>1</v>
      </c>
      <c r="H109" s="57"/>
      <c r="I109" s="57"/>
      <c r="J109" s="79"/>
      <c r="K109" s="79"/>
      <c r="L109" s="79"/>
      <c r="M109" s="79"/>
      <c r="N109" s="79"/>
      <c r="O109" s="79"/>
      <c r="P109" s="79"/>
      <c r="Q109" s="79"/>
      <c r="R109" s="79"/>
      <c r="S109" s="79"/>
      <c r="T109" s="79"/>
      <c r="U109" s="55" t="s">
        <v>38</v>
      </c>
      <c r="V109" s="79" t="s">
        <v>39</v>
      </c>
      <c r="W109" s="79" t="s">
        <v>37</v>
      </c>
      <c r="X109" s="54"/>
      <c r="Y109" s="79"/>
      <c r="Z109" s="55"/>
      <c r="AA109" s="55"/>
      <c r="AB109" s="95"/>
      <c r="AC109" s="82"/>
      <c r="AD109" s="96"/>
    </row>
    <row r="110" spans="1:30" ht="26.4" hidden="1" outlineLevel="1" x14ac:dyDescent="0.25">
      <c r="B110" s="54"/>
      <c r="C110" s="95"/>
      <c r="D110" s="52" t="s">
        <v>98</v>
      </c>
      <c r="E110" s="124"/>
      <c r="F110" s="57">
        <v>0.5</v>
      </c>
      <c r="G110" s="57">
        <v>1</v>
      </c>
      <c r="H110" s="57"/>
      <c r="I110" s="57"/>
      <c r="J110" s="79"/>
      <c r="K110" s="79"/>
      <c r="L110" s="79"/>
      <c r="M110" s="79"/>
      <c r="N110" s="79"/>
      <c r="O110" s="79"/>
      <c r="P110" s="79"/>
      <c r="Q110" s="79"/>
      <c r="R110" s="79"/>
      <c r="S110" s="79"/>
      <c r="T110" s="79"/>
      <c r="U110" s="55" t="s">
        <v>39</v>
      </c>
      <c r="V110" s="79" t="s">
        <v>39</v>
      </c>
      <c r="W110" s="79" t="s">
        <v>37</v>
      </c>
      <c r="X110" s="54"/>
      <c r="Y110" s="79"/>
      <c r="Z110" s="55"/>
      <c r="AA110" s="55"/>
      <c r="AB110" s="95"/>
      <c r="AC110" s="82"/>
      <c r="AD110" s="96"/>
    </row>
    <row r="111" spans="1:30" s="58" customFormat="1" ht="34.799999999999997" customHeight="1" collapsed="1" x14ac:dyDescent="0.3">
      <c r="A111" s="58">
        <v>17</v>
      </c>
      <c r="B111" s="116" t="s">
        <v>99</v>
      </c>
      <c r="C111" s="116" t="s">
        <v>164</v>
      </c>
      <c r="D111" s="117" t="s">
        <v>100</v>
      </c>
      <c r="E111" s="118">
        <f>F111+G111</f>
        <v>5</v>
      </c>
      <c r="F111" s="118">
        <f>SUM(F112:F115)</f>
        <v>2.5</v>
      </c>
      <c r="G111" s="118">
        <f>SUM(G112:G115)</f>
        <v>2.5</v>
      </c>
      <c r="H111" s="118"/>
      <c r="I111" s="118"/>
      <c r="J111" s="118">
        <f>SUM(J112:J115)</f>
        <v>0</v>
      </c>
      <c r="K111" s="118">
        <f>SUM(K112:K115)</f>
        <v>0.79999999999999993</v>
      </c>
      <c r="L111" s="118">
        <f>SUM(L112:L115)</f>
        <v>0.79999999999999993</v>
      </c>
      <c r="M111" s="118">
        <f>SUM(M112:M115)</f>
        <v>0.9</v>
      </c>
      <c r="N111" s="118"/>
      <c r="O111" s="118"/>
      <c r="P111" s="118"/>
      <c r="Q111" s="118"/>
      <c r="R111" s="118"/>
      <c r="S111" s="118"/>
      <c r="T111" s="118"/>
      <c r="U111" s="118" t="s">
        <v>38</v>
      </c>
      <c r="V111" s="118" t="s">
        <v>38</v>
      </c>
      <c r="W111" s="118" t="s">
        <v>37</v>
      </c>
      <c r="X111" s="116" t="s">
        <v>168</v>
      </c>
      <c r="Y111" s="119" t="s">
        <v>248</v>
      </c>
      <c r="Z111" s="116">
        <v>28.876000000000001</v>
      </c>
      <c r="AA111" s="116" t="s">
        <v>130</v>
      </c>
      <c r="AB111" s="116">
        <v>1020017</v>
      </c>
      <c r="AC111" s="118"/>
    </row>
    <row r="112" spans="1:30" ht="66" hidden="1" outlineLevel="1" x14ac:dyDescent="0.25">
      <c r="B112" s="54"/>
      <c r="C112" s="95"/>
      <c r="D112" s="52" t="s">
        <v>101</v>
      </c>
      <c r="E112" s="55"/>
      <c r="F112" s="57">
        <v>1</v>
      </c>
      <c r="G112" s="57">
        <v>1</v>
      </c>
      <c r="H112" s="57"/>
      <c r="I112" s="57"/>
      <c r="J112" s="157">
        <v>0</v>
      </c>
      <c r="K112" s="158">
        <v>0.4</v>
      </c>
      <c r="L112" s="158">
        <v>0.3</v>
      </c>
      <c r="M112" s="158">
        <v>0.3</v>
      </c>
      <c r="N112" s="79"/>
      <c r="O112" s="79"/>
      <c r="P112" s="79"/>
      <c r="Q112" s="79"/>
      <c r="R112" s="79"/>
      <c r="S112" s="79"/>
      <c r="T112" s="79"/>
      <c r="U112" s="55" t="s">
        <v>38</v>
      </c>
      <c r="V112" s="79" t="s">
        <v>38</v>
      </c>
      <c r="W112" s="79" t="s">
        <v>37</v>
      </c>
      <c r="X112" s="54"/>
      <c r="Y112" s="79"/>
      <c r="Z112" s="55"/>
      <c r="AA112" s="55"/>
      <c r="AB112" s="95"/>
      <c r="AC112" s="82"/>
      <c r="AD112" s="96"/>
    </row>
    <row r="113" spans="1:30" ht="52.8" hidden="1" outlineLevel="1" x14ac:dyDescent="0.25">
      <c r="B113" s="54"/>
      <c r="C113" s="95"/>
      <c r="D113" s="52" t="s">
        <v>102</v>
      </c>
      <c r="E113" s="55"/>
      <c r="F113" s="57">
        <v>0.5</v>
      </c>
      <c r="G113" s="57">
        <v>0.5</v>
      </c>
      <c r="H113" s="57"/>
      <c r="I113" s="57"/>
      <c r="J113" s="157">
        <v>0</v>
      </c>
      <c r="K113" s="158">
        <v>0.3</v>
      </c>
      <c r="L113" s="158">
        <v>0.1</v>
      </c>
      <c r="M113" s="158">
        <v>0.1</v>
      </c>
      <c r="N113" s="79"/>
      <c r="O113" s="79"/>
      <c r="P113" s="79"/>
      <c r="Q113" s="79"/>
      <c r="R113" s="79"/>
      <c r="S113" s="79"/>
      <c r="T113" s="79"/>
      <c r="U113" s="55" t="s">
        <v>38</v>
      </c>
      <c r="V113" s="79" t="s">
        <v>38</v>
      </c>
      <c r="W113" s="79" t="s">
        <v>37</v>
      </c>
      <c r="X113" s="54"/>
      <c r="Y113" s="79"/>
      <c r="Z113" s="55"/>
      <c r="AA113" s="55"/>
      <c r="AB113" s="95"/>
      <c r="AC113" s="82"/>
      <c r="AD113" s="96"/>
    </row>
    <row r="114" spans="1:30" ht="26.4" hidden="1" outlineLevel="1" x14ac:dyDescent="0.25">
      <c r="B114" s="54"/>
      <c r="C114" s="95"/>
      <c r="D114" s="52" t="s">
        <v>103</v>
      </c>
      <c r="E114" s="55"/>
      <c r="F114" s="57">
        <v>0.5</v>
      </c>
      <c r="G114" s="57">
        <v>0.5</v>
      </c>
      <c r="H114" s="57"/>
      <c r="I114" s="57"/>
      <c r="J114" s="157">
        <v>0</v>
      </c>
      <c r="K114" s="158">
        <v>0.1</v>
      </c>
      <c r="L114" s="158">
        <v>0.3</v>
      </c>
      <c r="M114" s="158">
        <v>0.1</v>
      </c>
      <c r="N114" s="79"/>
      <c r="O114" s="79"/>
      <c r="P114" s="79"/>
      <c r="Q114" s="79"/>
      <c r="R114" s="79"/>
      <c r="S114" s="79"/>
      <c r="T114" s="79"/>
      <c r="U114" s="55" t="s">
        <v>38</v>
      </c>
      <c r="V114" s="79" t="s">
        <v>38</v>
      </c>
      <c r="W114" s="79" t="s">
        <v>37</v>
      </c>
      <c r="X114" s="54"/>
      <c r="Y114" s="79"/>
      <c r="Z114" s="55"/>
      <c r="AA114" s="55"/>
      <c r="AB114" s="95"/>
      <c r="AC114" s="82"/>
      <c r="AD114" s="96"/>
    </row>
    <row r="115" spans="1:30" ht="26.4" hidden="1" outlineLevel="1" x14ac:dyDescent="0.25">
      <c r="B115" s="54"/>
      <c r="C115" s="95"/>
      <c r="D115" s="52" t="s">
        <v>104</v>
      </c>
      <c r="E115" s="55"/>
      <c r="F115" s="57">
        <v>0.5</v>
      </c>
      <c r="G115" s="57">
        <v>0.5</v>
      </c>
      <c r="H115" s="57"/>
      <c r="I115" s="57"/>
      <c r="J115" s="157">
        <v>0</v>
      </c>
      <c r="K115" s="157">
        <v>0</v>
      </c>
      <c r="L115" s="158">
        <v>0.1</v>
      </c>
      <c r="M115" s="158">
        <v>0.4</v>
      </c>
      <c r="N115" s="79"/>
      <c r="O115" s="79"/>
      <c r="P115" s="79"/>
      <c r="Q115" s="79"/>
      <c r="R115" s="79"/>
      <c r="S115" s="79"/>
      <c r="T115" s="79"/>
      <c r="U115" s="55" t="s">
        <v>38</v>
      </c>
      <c r="V115" s="79" t="s">
        <v>38</v>
      </c>
      <c r="W115" s="79" t="s">
        <v>37</v>
      </c>
      <c r="X115" s="54"/>
      <c r="Y115" s="79"/>
      <c r="Z115" s="55"/>
      <c r="AA115" s="55"/>
      <c r="AB115" s="95"/>
      <c r="AC115" s="82"/>
      <c r="AD115" s="96"/>
    </row>
    <row r="116" spans="1:30" s="58" customFormat="1" ht="46.2" customHeight="1" collapsed="1" thickBot="1" x14ac:dyDescent="0.35">
      <c r="A116" s="58">
        <v>18</v>
      </c>
      <c r="B116" s="116" t="s">
        <v>106</v>
      </c>
      <c r="C116" s="116" t="s">
        <v>165</v>
      </c>
      <c r="D116" s="117" t="s">
        <v>107</v>
      </c>
      <c r="E116" s="118">
        <f>F116+G116</f>
        <v>3.5</v>
      </c>
      <c r="F116" s="118">
        <f>SUM(F117:F118)</f>
        <v>1.5</v>
      </c>
      <c r="G116" s="118">
        <f>SUM(G117:G118)</f>
        <v>2</v>
      </c>
      <c r="H116" s="118"/>
      <c r="I116" s="118"/>
      <c r="J116" s="118"/>
      <c r="K116" s="118"/>
      <c r="L116" s="118"/>
      <c r="M116" s="118"/>
      <c r="N116" s="118"/>
      <c r="O116" s="118"/>
      <c r="P116" s="118"/>
      <c r="Q116" s="118"/>
      <c r="R116" s="118"/>
      <c r="S116" s="118"/>
      <c r="T116" s="118"/>
      <c r="U116" s="118" t="s">
        <v>37</v>
      </c>
      <c r="V116" s="118" t="s">
        <v>37</v>
      </c>
      <c r="W116" s="118" t="s">
        <v>218</v>
      </c>
      <c r="X116" s="116" t="s">
        <v>169</v>
      </c>
      <c r="Y116" s="119" t="s">
        <v>249</v>
      </c>
      <c r="Z116" s="116">
        <v>28.876999999999999</v>
      </c>
      <c r="AA116" s="116" t="s">
        <v>130</v>
      </c>
      <c r="AB116" s="116">
        <v>1020020</v>
      </c>
      <c r="AC116" s="118"/>
    </row>
    <row r="117" spans="1:30" s="59" customFormat="1" ht="39.6" hidden="1" outlineLevel="1" x14ac:dyDescent="0.25">
      <c r="B117" s="60"/>
      <c r="C117" s="95"/>
      <c r="D117" s="64" t="s">
        <v>108</v>
      </c>
      <c r="E117" s="55"/>
      <c r="F117" s="78">
        <v>1</v>
      </c>
      <c r="G117" s="78">
        <v>1</v>
      </c>
      <c r="H117" s="78"/>
      <c r="I117" s="78"/>
      <c r="J117" s="79"/>
      <c r="K117" s="79"/>
      <c r="L117" s="79"/>
      <c r="M117" s="79"/>
      <c r="N117" s="79"/>
      <c r="O117" s="79"/>
      <c r="P117" s="79"/>
      <c r="Q117" s="79"/>
      <c r="R117" s="79"/>
      <c r="S117" s="79"/>
      <c r="T117" s="79"/>
      <c r="U117" s="55" t="s">
        <v>37</v>
      </c>
      <c r="V117" s="79" t="s">
        <v>37</v>
      </c>
      <c r="W117" s="79" t="s">
        <v>218</v>
      </c>
      <c r="X117" s="137"/>
      <c r="Y117" s="111"/>
      <c r="Z117" s="63"/>
      <c r="AA117" s="63"/>
      <c r="AB117" s="65"/>
      <c r="AC117" s="138"/>
    </row>
    <row r="118" spans="1:30" s="59" customFormat="1" ht="40.200000000000003" hidden="1" outlineLevel="1" thickBot="1" x14ac:dyDescent="0.3">
      <c r="B118" s="60"/>
      <c r="C118" s="95"/>
      <c r="D118" s="52" t="s">
        <v>109</v>
      </c>
      <c r="E118" s="55"/>
      <c r="F118" s="78">
        <v>0.5</v>
      </c>
      <c r="G118" s="78">
        <v>1</v>
      </c>
      <c r="H118" s="78"/>
      <c r="I118" s="78"/>
      <c r="J118" s="79"/>
      <c r="K118" s="79"/>
      <c r="L118" s="79"/>
      <c r="M118" s="79"/>
      <c r="N118" s="79"/>
      <c r="O118" s="79"/>
      <c r="P118" s="79"/>
      <c r="Q118" s="79"/>
      <c r="R118" s="79"/>
      <c r="S118" s="79"/>
      <c r="T118" s="79"/>
      <c r="U118" s="55" t="s">
        <v>37</v>
      </c>
      <c r="V118" s="79" t="s">
        <v>37</v>
      </c>
      <c r="W118" s="79" t="s">
        <v>218</v>
      </c>
      <c r="X118" s="60"/>
      <c r="Y118" s="112"/>
      <c r="Z118" s="55"/>
      <c r="AA118" s="55"/>
      <c r="AB118" s="53"/>
      <c r="AC118" s="50"/>
    </row>
    <row r="119" spans="1:30" s="58" customFormat="1" ht="33" customHeight="1" collapsed="1" thickBot="1" x14ac:dyDescent="0.35">
      <c r="A119" s="58">
        <v>19</v>
      </c>
      <c r="B119" s="116" t="s">
        <v>105</v>
      </c>
      <c r="C119" s="116" t="s">
        <v>166</v>
      </c>
      <c r="D119" s="68" t="s">
        <v>110</v>
      </c>
      <c r="E119" s="118">
        <f>F119+G119</f>
        <v>4</v>
      </c>
      <c r="F119" s="118">
        <f>F120</f>
        <v>2</v>
      </c>
      <c r="G119" s="118">
        <f>G120</f>
        <v>2</v>
      </c>
      <c r="H119" s="118"/>
      <c r="I119" s="118"/>
      <c r="J119" s="118"/>
      <c r="K119" s="118"/>
      <c r="L119" s="118"/>
      <c r="M119" s="118"/>
      <c r="N119" s="118"/>
      <c r="O119" s="118"/>
      <c r="P119" s="118"/>
      <c r="Q119" s="118"/>
      <c r="R119" s="118"/>
      <c r="S119" s="118"/>
      <c r="T119" s="118"/>
      <c r="U119" s="118" t="s">
        <v>37</v>
      </c>
      <c r="V119" s="118" t="s">
        <v>37</v>
      </c>
      <c r="W119" s="118" t="s">
        <v>37</v>
      </c>
      <c r="X119" s="69" t="s">
        <v>170</v>
      </c>
      <c r="Y119" s="113" t="s">
        <v>250</v>
      </c>
      <c r="Z119" s="67">
        <v>28.878</v>
      </c>
      <c r="AA119" s="67" t="s">
        <v>130</v>
      </c>
      <c r="AB119" s="69">
        <v>1020015</v>
      </c>
      <c r="AC119" s="68"/>
    </row>
    <row r="120" spans="1:30" ht="14.4" hidden="1" outlineLevel="1" thickBot="1" x14ac:dyDescent="0.3">
      <c r="B120" s="54"/>
      <c r="C120" s="95"/>
      <c r="D120" s="52" t="s">
        <v>111</v>
      </c>
      <c r="E120" s="124"/>
      <c r="F120" s="78">
        <v>2</v>
      </c>
      <c r="G120" s="78">
        <v>2</v>
      </c>
      <c r="H120" s="78"/>
      <c r="I120" s="78"/>
      <c r="J120" s="79"/>
      <c r="K120" s="79"/>
      <c r="L120" s="79"/>
      <c r="M120" s="79"/>
      <c r="N120" s="79"/>
      <c r="O120" s="79"/>
      <c r="P120" s="79"/>
      <c r="Q120" s="79"/>
      <c r="R120" s="79"/>
      <c r="S120" s="79"/>
      <c r="T120" s="79"/>
      <c r="U120" s="55" t="s">
        <v>37</v>
      </c>
      <c r="V120" s="79" t="s">
        <v>37</v>
      </c>
      <c r="W120" s="79" t="s">
        <v>37</v>
      </c>
      <c r="X120" s="54"/>
      <c r="Y120" s="80"/>
      <c r="Z120" s="55"/>
      <c r="AA120" s="55"/>
      <c r="AB120" s="53"/>
      <c r="AC120" s="84"/>
    </row>
    <row r="121" spans="1:30" s="58" customFormat="1" ht="46.2" customHeight="1" collapsed="1" thickBot="1" x14ac:dyDescent="0.35">
      <c r="A121" s="58">
        <v>20</v>
      </c>
      <c r="B121" s="116" t="s">
        <v>112</v>
      </c>
      <c r="C121" s="116" t="s">
        <v>176</v>
      </c>
      <c r="D121" s="68" t="s">
        <v>113</v>
      </c>
      <c r="E121" s="118">
        <f>F121+G121</f>
        <v>8</v>
      </c>
      <c r="F121" s="118">
        <f>SUM(F122:F126)</f>
        <v>5</v>
      </c>
      <c r="G121" s="118">
        <f>SUM(G122:G126)</f>
        <v>3</v>
      </c>
      <c r="H121" s="118"/>
      <c r="I121" s="118"/>
      <c r="J121" s="118"/>
      <c r="K121" s="118"/>
      <c r="L121" s="118"/>
      <c r="M121" s="118"/>
      <c r="N121" s="118"/>
      <c r="O121" s="118"/>
      <c r="P121" s="118"/>
      <c r="Q121" s="118"/>
      <c r="R121" s="118"/>
      <c r="S121" s="118"/>
      <c r="T121" s="118"/>
      <c r="U121" s="118" t="s">
        <v>38</v>
      </c>
      <c r="V121" s="118" t="s">
        <v>38</v>
      </c>
      <c r="W121" s="118" t="s">
        <v>38</v>
      </c>
      <c r="X121" s="69" t="s">
        <v>171</v>
      </c>
      <c r="Y121" s="113" t="s">
        <v>258</v>
      </c>
      <c r="Z121" s="139">
        <v>28.88</v>
      </c>
      <c r="AA121" s="67" t="s">
        <v>130</v>
      </c>
      <c r="AB121" s="69">
        <v>1020021</v>
      </c>
      <c r="AC121" s="68"/>
    </row>
    <row r="122" spans="1:30" ht="171.6" hidden="1" outlineLevel="1" x14ac:dyDescent="0.25">
      <c r="B122" s="54"/>
      <c r="C122" s="95"/>
      <c r="D122" s="52" t="s">
        <v>114</v>
      </c>
      <c r="E122" s="55"/>
      <c r="F122" s="78">
        <v>0.5</v>
      </c>
      <c r="G122" s="87">
        <v>0.5</v>
      </c>
      <c r="H122" s="78"/>
      <c r="I122" s="87"/>
      <c r="J122" s="79"/>
      <c r="K122" s="79"/>
      <c r="L122" s="79"/>
      <c r="M122" s="79"/>
      <c r="N122" s="79"/>
      <c r="O122" s="79"/>
      <c r="P122" s="79"/>
      <c r="Q122" s="79"/>
      <c r="R122" s="79"/>
      <c r="S122" s="79"/>
      <c r="T122" s="79"/>
      <c r="U122" s="55" t="s">
        <v>37</v>
      </c>
      <c r="V122" s="79" t="s">
        <v>37</v>
      </c>
      <c r="W122" s="79" t="s">
        <v>37</v>
      </c>
      <c r="X122" s="54"/>
      <c r="Y122" s="79"/>
      <c r="Z122" s="55"/>
      <c r="AA122" s="55"/>
      <c r="AB122" s="53"/>
      <c r="AC122" s="82"/>
    </row>
    <row r="123" spans="1:30" ht="158.4" hidden="1" outlineLevel="1" x14ac:dyDescent="0.25">
      <c r="B123" s="54"/>
      <c r="C123" s="95"/>
      <c r="D123" s="52" t="s">
        <v>115</v>
      </c>
      <c r="E123" s="55"/>
      <c r="F123" s="78">
        <v>2</v>
      </c>
      <c r="G123" s="87">
        <v>1</v>
      </c>
      <c r="H123" s="78"/>
      <c r="I123" s="87"/>
      <c r="J123" s="79"/>
      <c r="K123" s="79"/>
      <c r="L123" s="79"/>
      <c r="M123" s="79"/>
      <c r="N123" s="79"/>
      <c r="O123" s="79"/>
      <c r="P123" s="79"/>
      <c r="Q123" s="79"/>
      <c r="R123" s="79"/>
      <c r="S123" s="79"/>
      <c r="T123" s="79"/>
      <c r="U123" s="55" t="s">
        <v>37</v>
      </c>
      <c r="V123" s="79" t="s">
        <v>53</v>
      </c>
      <c r="W123" s="79" t="s">
        <v>37</v>
      </c>
      <c r="X123" s="54"/>
      <c r="Y123" s="79"/>
      <c r="Z123" s="55"/>
      <c r="AA123" s="55"/>
      <c r="AB123" s="53"/>
      <c r="AC123" s="82"/>
    </row>
    <row r="124" spans="1:30" ht="105.6" hidden="1" outlineLevel="1" x14ac:dyDescent="0.25">
      <c r="B124" s="54"/>
      <c r="C124" s="95"/>
      <c r="D124" s="52" t="s">
        <v>116</v>
      </c>
      <c r="E124" s="55"/>
      <c r="F124" s="78">
        <v>1</v>
      </c>
      <c r="G124" s="87">
        <v>0.5</v>
      </c>
      <c r="H124" s="78"/>
      <c r="I124" s="87"/>
      <c r="J124" s="79"/>
      <c r="K124" s="79"/>
      <c r="L124" s="79"/>
      <c r="M124" s="79"/>
      <c r="N124" s="79"/>
      <c r="O124" s="79"/>
      <c r="P124" s="79"/>
      <c r="Q124" s="79"/>
      <c r="R124" s="79"/>
      <c r="S124" s="79"/>
      <c r="T124" s="79"/>
      <c r="U124" s="55" t="s">
        <v>119</v>
      </c>
      <c r="V124" s="79" t="s">
        <v>37</v>
      </c>
      <c r="W124" s="79" t="s">
        <v>37</v>
      </c>
      <c r="X124" s="54"/>
      <c r="Y124" s="79"/>
      <c r="Z124" s="55"/>
      <c r="AA124" s="55"/>
      <c r="AB124" s="53"/>
      <c r="AC124" s="82"/>
    </row>
    <row r="125" spans="1:30" ht="145.19999999999999" hidden="1" outlineLevel="1" x14ac:dyDescent="0.25">
      <c r="B125" s="54"/>
      <c r="C125" s="95"/>
      <c r="D125" s="52" t="s">
        <v>117</v>
      </c>
      <c r="E125" s="55"/>
      <c r="F125" s="78">
        <v>1</v>
      </c>
      <c r="G125" s="87">
        <v>0.5</v>
      </c>
      <c r="H125" s="78"/>
      <c r="I125" s="87"/>
      <c r="J125" s="79"/>
      <c r="K125" s="79"/>
      <c r="L125" s="79"/>
      <c r="M125" s="79"/>
      <c r="N125" s="79"/>
      <c r="O125" s="79"/>
      <c r="P125" s="79"/>
      <c r="Q125" s="79"/>
      <c r="R125" s="79"/>
      <c r="S125" s="79"/>
      <c r="T125" s="79"/>
      <c r="U125" s="55" t="s">
        <v>37</v>
      </c>
      <c r="V125" s="79" t="s">
        <v>37</v>
      </c>
      <c r="W125" s="79" t="s">
        <v>121</v>
      </c>
      <c r="X125" s="54"/>
      <c r="Y125" s="79"/>
      <c r="Z125" s="55"/>
      <c r="AA125" s="55"/>
      <c r="AB125" s="53"/>
      <c r="AC125" s="82"/>
    </row>
    <row r="126" spans="1:30" ht="93" hidden="1" outlineLevel="1" thickBot="1" x14ac:dyDescent="0.3">
      <c r="B126" s="54"/>
      <c r="C126" s="95"/>
      <c r="D126" s="52" t="s">
        <v>118</v>
      </c>
      <c r="E126" s="55"/>
      <c r="F126" s="78">
        <v>0.5</v>
      </c>
      <c r="G126" s="87">
        <v>0.5</v>
      </c>
      <c r="H126" s="78"/>
      <c r="I126" s="87"/>
      <c r="J126" s="79"/>
      <c r="K126" s="79"/>
      <c r="L126" s="79"/>
      <c r="M126" s="79"/>
      <c r="N126" s="79"/>
      <c r="O126" s="79"/>
      <c r="P126" s="79"/>
      <c r="Q126" s="79"/>
      <c r="R126" s="79"/>
      <c r="S126" s="79"/>
      <c r="T126" s="79"/>
      <c r="U126" s="55" t="s">
        <v>119</v>
      </c>
      <c r="V126" s="79" t="s">
        <v>120</v>
      </c>
      <c r="W126" s="79" t="s">
        <v>37</v>
      </c>
      <c r="X126" s="54"/>
      <c r="Y126" s="80"/>
      <c r="Z126" s="55"/>
      <c r="AA126" s="55"/>
      <c r="AB126" s="53"/>
      <c r="AC126" s="84"/>
    </row>
    <row r="127" spans="1:30" s="58" customFormat="1" ht="45" customHeight="1" collapsed="1" thickBot="1" x14ac:dyDescent="0.35">
      <c r="A127" s="58">
        <v>21</v>
      </c>
      <c r="B127" s="116" t="s">
        <v>122</v>
      </c>
      <c r="C127" s="116" t="s">
        <v>174</v>
      </c>
      <c r="D127" s="68" t="s">
        <v>173</v>
      </c>
      <c r="E127" s="118">
        <f>F127+G127</f>
        <v>6</v>
      </c>
      <c r="F127" s="118">
        <f>SUM(F128:F130)</f>
        <v>4.5</v>
      </c>
      <c r="G127" s="118">
        <f>SUM(G128:G130)</f>
        <v>1.5</v>
      </c>
      <c r="H127" s="118"/>
      <c r="I127" s="118"/>
      <c r="J127" s="118"/>
      <c r="K127" s="118"/>
      <c r="L127" s="118"/>
      <c r="M127" s="118"/>
      <c r="N127" s="118"/>
      <c r="O127" s="118"/>
      <c r="P127" s="118"/>
      <c r="Q127" s="118"/>
      <c r="R127" s="118"/>
      <c r="S127" s="118"/>
      <c r="T127" s="118"/>
      <c r="U127" s="118" t="s">
        <v>37</v>
      </c>
      <c r="V127" s="118" t="s">
        <v>38</v>
      </c>
      <c r="W127" s="118" t="s">
        <v>38</v>
      </c>
      <c r="X127" s="69" t="s">
        <v>172</v>
      </c>
      <c r="Y127" s="113" t="s">
        <v>276</v>
      </c>
      <c r="Z127" s="67">
        <v>28.879000000000001</v>
      </c>
      <c r="AA127" s="67" t="s">
        <v>130</v>
      </c>
      <c r="AB127" s="69">
        <v>1020022</v>
      </c>
      <c r="AC127" s="68"/>
    </row>
    <row r="128" spans="1:30" ht="211.95" hidden="1" customHeight="1" outlineLevel="1" x14ac:dyDescent="0.25">
      <c r="B128" s="85"/>
      <c r="C128" s="65"/>
      <c r="D128" s="52" t="s">
        <v>251</v>
      </c>
      <c r="E128" s="63"/>
      <c r="F128" s="77">
        <v>1.5</v>
      </c>
      <c r="G128" s="93">
        <v>0.5</v>
      </c>
      <c r="H128" s="93"/>
      <c r="I128" s="93"/>
      <c r="J128" s="76"/>
      <c r="K128" s="76"/>
      <c r="L128" s="76"/>
      <c r="M128" s="76"/>
      <c r="N128" s="76"/>
      <c r="O128" s="76"/>
      <c r="P128" s="76"/>
      <c r="Q128" s="76"/>
      <c r="R128" s="76"/>
      <c r="S128" s="76"/>
      <c r="T128" s="76"/>
      <c r="U128" s="63" t="s">
        <v>37</v>
      </c>
      <c r="V128" s="76" t="s">
        <v>47</v>
      </c>
      <c r="W128" s="76" t="s">
        <v>123</v>
      </c>
      <c r="X128" s="54"/>
      <c r="Y128" s="79"/>
      <c r="Z128" s="52"/>
      <c r="AA128" s="52"/>
      <c r="AB128" s="53"/>
      <c r="AC128" s="82"/>
    </row>
    <row r="129" spans="2:29" ht="207" hidden="1" customHeight="1" outlineLevel="1" x14ac:dyDescent="0.25">
      <c r="B129" s="86"/>
      <c r="C129" s="53"/>
      <c r="D129" s="52" t="s">
        <v>252</v>
      </c>
      <c r="E129" s="55"/>
      <c r="F129" s="78">
        <v>1.5</v>
      </c>
      <c r="G129" s="94">
        <v>0.5</v>
      </c>
      <c r="H129" s="94"/>
      <c r="I129" s="94"/>
      <c r="J129" s="79"/>
      <c r="K129" s="79"/>
      <c r="L129" s="79"/>
      <c r="M129" s="79"/>
      <c r="N129" s="79"/>
      <c r="O129" s="79"/>
      <c r="P129" s="79"/>
      <c r="Q129" s="79"/>
      <c r="R129" s="79"/>
      <c r="S129" s="79"/>
      <c r="T129" s="79"/>
      <c r="U129" s="55" t="s">
        <v>37</v>
      </c>
      <c r="V129" s="79" t="s">
        <v>37</v>
      </c>
      <c r="W129" s="79" t="s">
        <v>124</v>
      </c>
      <c r="X129" s="54"/>
      <c r="Y129" s="79"/>
      <c r="Z129" s="52"/>
      <c r="AA129" s="52"/>
      <c r="AB129" s="53"/>
      <c r="AC129" s="82"/>
    </row>
    <row r="130" spans="2:29" ht="119.4" hidden="1" outlineLevel="1" thickBot="1" x14ac:dyDescent="0.3">
      <c r="B130" s="86"/>
      <c r="C130" s="71"/>
      <c r="D130" s="52" t="s">
        <v>253</v>
      </c>
      <c r="E130" s="55"/>
      <c r="F130" s="78">
        <v>1.5</v>
      </c>
      <c r="G130" s="94">
        <v>0.5</v>
      </c>
      <c r="H130" s="94"/>
      <c r="I130" s="141"/>
      <c r="J130" s="80"/>
      <c r="K130" s="80"/>
      <c r="L130" s="80"/>
      <c r="M130" s="80"/>
      <c r="N130" s="80"/>
      <c r="O130" s="80"/>
      <c r="P130" s="80"/>
      <c r="Q130" s="80"/>
      <c r="R130" s="80"/>
      <c r="S130" s="80"/>
      <c r="T130" s="80"/>
      <c r="U130" s="51" t="s">
        <v>37</v>
      </c>
      <c r="V130" s="80" t="s">
        <v>37</v>
      </c>
      <c r="W130" s="80" t="s">
        <v>37</v>
      </c>
      <c r="X130" s="54"/>
      <c r="Y130" s="80"/>
      <c r="Z130" s="70"/>
      <c r="AA130" s="70"/>
      <c r="AB130" s="53"/>
      <c r="AC130" s="82"/>
    </row>
    <row r="131" spans="2:29" ht="16.2" collapsed="1" thickBot="1" x14ac:dyDescent="0.3">
      <c r="C131" s="163" t="s">
        <v>272</v>
      </c>
      <c r="D131" s="164"/>
      <c r="E131" s="129">
        <f>F131+G131</f>
        <v>111.1</v>
      </c>
      <c r="F131" s="100">
        <f>SUM(F18+F28,F37,F44,F52,F55,F59,F61,F72,F77,F83,F86,F91,F97,F101,F106,F111,F116,F119,F121,F127)</f>
        <v>52.7</v>
      </c>
      <c r="G131" s="100">
        <f>SUM(G18,G28,G37,G44,G52,G55,G59,G61,G72,G77,G83,G86,G91,G97,G101,G106,G111,G116,G119,G121,G127)</f>
        <v>58.4</v>
      </c>
      <c r="H131" s="100"/>
      <c r="I131" s="142"/>
      <c r="J131" s="100">
        <f>SUM(J18+J28,J37,J44,J52,J55,J59,J61,J72,J77,J83,J86,J91,J97,J101,J106,J111,J116,J119,J121,J127)</f>
        <v>1.2</v>
      </c>
      <c r="K131" s="100">
        <f>SUM(K18+K28,K37,K44,K52,K55,K59,K61,K72,K77,K83,K86,K91,K97,K101,K106,K111,K116,K119,K121,K127)</f>
        <v>8.2000000000000011</v>
      </c>
      <c r="L131" s="100">
        <f>SUM(L18+L28,L37,L44,L52,L55,L59,L61,L72,L77,L83,L86,L91,L97,L101,L106,L111,L116,L119,L121,L127)</f>
        <v>8.0500000000000007</v>
      </c>
      <c r="M131" s="100">
        <f>SUM(M18+M28,M37,M44,M52,M55,M59,M61,M72,M77,M83,M86,M91,M97,M101,M106,M111,M116,M119,M121,M127)</f>
        <v>8.25</v>
      </c>
      <c r="N131" s="130"/>
      <c r="O131" s="130"/>
      <c r="P131" s="130"/>
      <c r="Q131" s="130"/>
      <c r="R131" s="130"/>
      <c r="S131" s="130"/>
      <c r="T131" s="130"/>
      <c r="U131" s="161"/>
      <c r="V131" s="161"/>
      <c r="W131" s="161"/>
      <c r="X131" s="46"/>
      <c r="Y131" s="48"/>
      <c r="Z131" s="48"/>
      <c r="AA131" s="48"/>
      <c r="AB131" s="49"/>
      <c r="AC131" s="47"/>
    </row>
  </sheetData>
  <mergeCells count="3">
    <mergeCell ref="U131:W131"/>
    <mergeCell ref="T5:T7"/>
    <mergeCell ref="C131:D131"/>
  </mergeCells>
  <phoneticPr fontId="9"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SA5 Work Plan post-SA5#152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05-23-2140_Puneet Jain</dc:creator>
  <cp:lastModifiedBy>Zou Lan</cp:lastModifiedBy>
  <dcterms:created xsi:type="dcterms:W3CDTF">2021-12-07T06:17:23Z</dcterms:created>
  <dcterms:modified xsi:type="dcterms:W3CDTF">2024-01-15T13:45:16Z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SCPROP">
    <vt:lpwstr>NSCCustomProperty</vt:lpwstr>
  </property>
  <property fmtid="{D5CDD505-2E9C-101B-9397-08002B2CF9AE}" pid="3" name="_2015_ms_pID_725343">
    <vt:lpwstr>(3)UBZguJwBSqS6qG4SwiF5Xd+Ia/KHbO+rKC9qP4yOfQtFoMxfo0PL+jQIKrByHy7CxxKze0ZY
KzFhsFDWIziw1Jt8UvGUulim6hucqVALWymEz9n+XXk1JqkmU9xMLPkg3SDVbroqTSDw1BtH
nD9JdKQEbXt2YLIjQ09kgyeX6l8C02dZgb4f9Npoxz/Njy0tEmUUJR2BlGHOmFr31bZVaf6T
OSC40mOMZI6X2FdH1w</vt:lpwstr>
  </property>
  <property fmtid="{D5CDD505-2E9C-101B-9397-08002B2CF9AE}" pid="4" name="_2015_ms_pID_7253431">
    <vt:lpwstr>jjGj2ihqsTBh+iYw9+1UTwr6hC2VNUEsTlqU21vV8UwwOANezg5Xzk
Qzbbl+oHDc6wbvfLmvTUqmpVm10bebRy5ZOhdakE/lkfXul9KwVwjAnUDINWVC40dOTYe/P6
HndhYiODL+8cNpirsnHy9ztrGRiGW5Gof1Op/5y5BfzKpu0XyL239EzkURmwcqoBdC+XEwWg
Yj6buylA/x6pWFYiS27nG8X+etvYZnLyY/k4</vt:lpwstr>
  </property>
  <property fmtid="{D5CDD505-2E9C-101B-9397-08002B2CF9AE}" pid="5" name="_2015_ms_pID_7253432">
    <vt:lpwstr>/A==</vt:lpwstr>
  </property>
  <property fmtid="{D5CDD505-2E9C-101B-9397-08002B2CF9AE}" pid="6" name="_readonly">
    <vt:lpwstr/>
  </property>
  <property fmtid="{D5CDD505-2E9C-101B-9397-08002B2CF9AE}" pid="7" name="_change">
    <vt:lpwstr/>
  </property>
  <property fmtid="{D5CDD505-2E9C-101B-9397-08002B2CF9AE}" pid="8" name="_full-control">
    <vt:lpwstr/>
  </property>
  <property fmtid="{D5CDD505-2E9C-101B-9397-08002B2CF9AE}" pid="9" name="sflag">
    <vt:lpwstr>1704183735</vt:lpwstr>
  </property>
</Properties>
</file>